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840" yWindow="300" windowWidth="17445" windowHeight="10050" tabRatio="491"/>
  </bookViews>
  <sheets>
    <sheet name="Лист1" sheetId="1" r:id="rId1"/>
    <sheet name="Лист2" sheetId="2" r:id="rId2"/>
    <sheet name="Лист3" sheetId="3" r:id="rId3"/>
    <sheet name="Лист4" sheetId="4" r:id="rId4"/>
  </sheets>
  <calcPr calcId="144525"/>
</workbook>
</file>

<file path=xl/calcChain.xml><?xml version="1.0" encoding="utf-8"?>
<calcChain xmlns="http://schemas.openxmlformats.org/spreadsheetml/2006/main">
  <c r="D60" i="1" l="1"/>
  <c r="D59" i="1" s="1"/>
  <c r="E60" i="1"/>
  <c r="E59" i="1" s="1"/>
  <c r="C60" i="1"/>
  <c r="C59" i="1" s="1"/>
  <c r="D57" i="1" l="1"/>
  <c r="E57" i="1"/>
  <c r="C57" i="1"/>
  <c r="E71" i="1" l="1"/>
  <c r="D54" i="1"/>
  <c r="E54" i="1"/>
  <c r="C54" i="1"/>
  <c r="D68" i="1"/>
  <c r="D67" i="1" s="1"/>
  <c r="E68" i="1"/>
  <c r="E67" i="1" s="1"/>
  <c r="C68" i="1"/>
  <c r="C67" i="1" s="1"/>
  <c r="D76" i="1" l="1"/>
  <c r="E76" i="1"/>
  <c r="C76" i="1"/>
  <c r="D75" i="1" l="1"/>
  <c r="E75" i="1"/>
  <c r="D73" i="1"/>
  <c r="E73" i="1"/>
  <c r="D71" i="1"/>
  <c r="D63" i="1"/>
  <c r="D62" i="1" s="1"/>
  <c r="E63" i="1"/>
  <c r="E62" i="1" s="1"/>
  <c r="D51" i="1"/>
  <c r="E51" i="1"/>
  <c r="D49" i="1"/>
  <c r="E49" i="1"/>
  <c r="D46" i="1"/>
  <c r="E46" i="1"/>
  <c r="D43" i="1"/>
  <c r="D42" i="1" s="1"/>
  <c r="E43" i="1"/>
  <c r="E42" i="1" s="1"/>
  <c r="D37" i="1"/>
  <c r="D36" i="1" s="1"/>
  <c r="E37" i="1"/>
  <c r="E36" i="1" s="1"/>
  <c r="D32" i="1"/>
  <c r="D31" i="1" s="1"/>
  <c r="E32" i="1"/>
  <c r="E31" i="1" s="1"/>
  <c r="D70" i="1" l="1"/>
  <c r="E70" i="1"/>
  <c r="D53" i="1"/>
  <c r="E53" i="1"/>
  <c r="D48" i="1"/>
  <c r="D45" i="1" s="1"/>
  <c r="E48" i="1"/>
  <c r="E45" i="1" s="1"/>
  <c r="C75" i="1"/>
  <c r="C73" i="1"/>
  <c r="C71" i="1"/>
  <c r="C63" i="1"/>
  <c r="C62" i="1" s="1"/>
  <c r="E30" i="1" l="1"/>
  <c r="D30" i="1"/>
  <c r="E66" i="1"/>
  <c r="E65" i="1" s="1"/>
  <c r="D66" i="1"/>
  <c r="D65" i="1" s="1"/>
  <c r="C70" i="1"/>
  <c r="C66" i="1" s="1"/>
  <c r="C65" i="1" s="1"/>
  <c r="E78" i="1" l="1"/>
  <c r="D78" i="1"/>
  <c r="C53" i="1"/>
  <c r="C46" i="1" l="1"/>
  <c r="C51" i="1"/>
  <c r="C49" i="1"/>
  <c r="C43" i="1"/>
  <c r="C42" i="1" s="1"/>
  <c r="C37" i="1"/>
  <c r="C36" i="1" s="1"/>
  <c r="C32" i="1"/>
  <c r="C31" i="1" s="1"/>
  <c r="C48" i="1" l="1"/>
  <c r="C45" i="1" s="1"/>
  <c r="C30" i="1" s="1"/>
  <c r="C78" i="1" l="1"/>
</calcChain>
</file>

<file path=xl/sharedStrings.xml><?xml version="1.0" encoding="utf-8"?>
<sst xmlns="http://schemas.openxmlformats.org/spreadsheetml/2006/main" count="129" uniqueCount="124">
  <si>
    <t>к Решению Совета депутатов</t>
  </si>
  <si>
    <t>«О бюджете муниципального образования</t>
  </si>
  <si>
    <t>Код бюджетной классификации Российской Федерации</t>
  </si>
  <si>
    <t>Наименование дохода</t>
  </si>
  <si>
    <t>000 1 00 00000 00 0000 000</t>
  </si>
  <si>
    <t>Налоговые и неналоговые доходы</t>
  </si>
  <si>
    <t>000 1 01 00000 00 0000 000</t>
  </si>
  <si>
    <t xml:space="preserve">Налоги на прибыль, доходы </t>
  </si>
  <si>
    <t>000 1 01 02000 01 0000 110</t>
  </si>
  <si>
    <t>Налог на доходы физических лиц</t>
  </si>
  <si>
    <t>000 1 01 02010 01 0000 110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</si>
  <si>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227,227.1 и 228 Налогового кодекса Российской Федерации</t>
  </si>
  <si>
    <t>Налог на доходы физических лиц с доходов, 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</si>
  <si>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000 1 01 02030 01 0000 110</t>
  </si>
  <si>
    <t>Налог на доходы физических с доходов, полученных физическими лицами в соответствии со статьей 228 Налогового Кодекса Российской Федерации</t>
  </si>
  <si>
    <t>000 1 03 00000 00 0000 000</t>
  </si>
  <si>
    <t>Налоги  на товары (работы, услуги), реализуемые на территории Российской Федерации</t>
  </si>
  <si>
    <t>000 1 03 02000 01 0000 110</t>
  </si>
  <si>
    <t>Акцизы по подакцизным товарам (продукции), производимые на территории Российской Федерации</t>
  </si>
  <si>
    <t>000 1 03 02231 01 0000 110</t>
  </si>
  <si>
    <t>Доходы от уплаты акцизов на дизельное топливо, подлежащие распределению между бюджетами  субъектов Российской Федерации и местными бюджетами с учетом установленных дифференцированных  нормативов отчислений в местные бюджеты ( 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</si>
  <si>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</si>
  <si>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 субъектов Российской Федерации и местными бюджетами с учетом установленных дифференцированных 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</si>
  <si>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</si>
  <si>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>Доходы от уплаты акцизов на автомобильный бензин, производимый на территории Российской Федерации, подлежащие распределению между бюджетами  субъектов Российской Федерации и местными бюджетами с учетом установленных дифференцированных  нормативов отчислений в местные бюджеты ( 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</si>
  <si>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</si>
  <si>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>Доходы от уплаты акцизов на прямогонный бензин, производимый на территории Российской Федерации, подлежащие распределению между бюджетами  субъектов Российской Федерации и местными бюджетами с учетом установленных дифференцированных 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</t>
  </si>
  <si>
    <t>000 1 05 00000 00 0000 000</t>
  </si>
  <si>
    <t>Налоги на совокупный доход</t>
  </si>
  <si>
    <t>000 1 05 03000 01 0000 110</t>
  </si>
  <si>
    <t>Единый сельскохозяйственный налог</t>
  </si>
  <si>
    <t>000 1 05 03010 01 0000 110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</si>
  <si>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</si>
  <si>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</si>
  <si>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</si>
  <si>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</si>
  <si>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неналоговые доходы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</si>
  <si>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</si>
  <si>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</si>
  <si>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</si>
  <si>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</si>
  <si>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000 2 02 30000 00 0000 150</t>
  </si>
  <si>
    <t>Субвенции бюджетам бюджетной системы Российской Федерации</t>
  </si>
  <si>
    <t>000 2 02 49999 00 0000 150</t>
  </si>
  <si>
    <t>Тверской области по группам, подгруппам, статьям, подстатьям и элементам доходов классификации</t>
  </si>
  <si>
    <t xml:space="preserve">Сумма,  руб. </t>
  </si>
  <si>
    <t xml:space="preserve">Сумма, руб. </t>
  </si>
  <si>
    <t>2023  год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</si>
  <si>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</si>
  <si>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</si>
  <si>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</si>
  <si>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</si>
  <si>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</si>
  <si>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</si>
  <si>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</si>
  <si>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Земельный налог с организаций</t>
  </si>
  <si>
    <t>Земельный налог с организаций, обладающих земельным участком, расположенным в границах сельских  поселений</t>
  </si>
  <si>
    <t>Земельный налог с физических лиц</t>
  </si>
  <si>
    <t>Земельный налог с физических, обладающих земельным участком, расположенным в границах сельских поселений</t>
  </si>
  <si>
    <t>000 1 06 06000 00 0000 110</t>
  </si>
  <si>
    <t>000 1 06 06030 00 0000 110</t>
  </si>
  <si>
    <t>000 1 06 06033 10 0000 110</t>
  </si>
  <si>
    <t>000 1 06 06040 00 0000 110</t>
  </si>
  <si>
    <t>000 1 06 06043 10 0000 110</t>
  </si>
  <si>
    <t>000 1 11 05000 00 0000 120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</si>
  <si>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</si>
  <si>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000 1 11 05075 10 0000 120</t>
  </si>
  <si>
    <t>Доходы от сдачи в аренду имущества, составляющих казну сельских поселений (за исключением земельных участков)</t>
  </si>
  <si>
    <t>000 1 11 09045 10 0000 120</t>
  </si>
  <si>
    <t>Прочие поступления от использования имущества, находящегося в собственности сельских поселений ( за исключением имущества муниципальных бюджетных и автономных учреждений , а также имущества муниципальных унитарных предприятий, в том числе казенных)</t>
  </si>
  <si>
    <t>Субвенции бюджетам сельских поселений на осуществление первичного воинского учёта на территориях, где отсутствуют военные комиссариаты (Субвенции бюджета  муниципальных образований на осуществление первичного воинского учета на территориях, где отсутствуют военные комиссариаты)</t>
  </si>
  <si>
    <t>000 2 02 35118 10 1020 150</t>
  </si>
  <si>
    <t>000 2 02 35118 00 000 150</t>
  </si>
  <si>
    <t>Субвенции бюджетам на осуществление первичного воинского учёта на территориях, где отсутствуют военные комиссариаты</t>
  </si>
  <si>
    <t>000 1 17 00 000 00 0000 000</t>
  </si>
  <si>
    <t>000 2 02 39999 00 0000 150</t>
  </si>
  <si>
    <t>000 2 02 39999 10 2114 150</t>
  </si>
  <si>
    <t>Прочие субвенции бюджетам  сельских поселений (Финансовое обеспечение реализации государственных полномочий Тверской области по созданию административных комиссий и определению перечня должностных лиц, уполномоченных составлять  протоколы  об административных правонарушениях)</t>
  </si>
  <si>
    <t xml:space="preserve">Прочие субвенции бюджетам   </t>
  </si>
  <si>
    <t>000 2 02 40000 00 0000 150</t>
  </si>
  <si>
    <t>Всего  доходы</t>
  </si>
  <si>
    <t>Иные межбюджетные трансферты</t>
  </si>
  <si>
    <t>Прочие межбюджетные трансферты, передаваемые бюджетам</t>
  </si>
  <si>
    <t>000 2 02 49999 10 0026 150</t>
  </si>
  <si>
    <t>Прочие  межбюджетные трансферты, передаваемые бюджетам сельских поселений (Прочие межбюджетные трансферты, передаваемые в бюджеты муниципальных образований Ржевского района)</t>
  </si>
  <si>
    <t>Средства самообложения граждан, зачисляемые в бюджеты сельских  поселений</t>
  </si>
  <si>
    <t>000 1 17 14030 10 0000 150</t>
  </si>
  <si>
    <t>000 1 17 14 000 00 0000 150</t>
  </si>
  <si>
    <t>Средства самообложения граждан</t>
  </si>
  <si>
    <t>МО сельское поселение «Победа»</t>
  </si>
  <si>
    <t>000 2 02 10000 00 0000 150</t>
  </si>
  <si>
    <t>Дотации бюджетам субъектов Российской Федерации и муниципальных образований</t>
  </si>
  <si>
    <t>000 2 02 15001 00 0000 150</t>
  </si>
  <si>
    <t>Дотации на выравнивание бюджетной обеспеченности</t>
  </si>
  <si>
    <t>000 2 02 15001 10 0000 150</t>
  </si>
  <si>
    <t>Дотации бюджетам  сельских поселений на выравнивание бюджетной обеспеченности из бюджета субъекта Российской Федерации</t>
  </si>
  <si>
    <t>000 1 11 05025 10 0000 120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</si>
  <si>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</si>
  <si>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2024  год</t>
  </si>
  <si>
    <t>доходов бюджетов Российской Федерации на 2022 год и на плановый период 2023 и 2024 годов</t>
  </si>
  <si>
    <t>2022 год</t>
  </si>
  <si>
    <t>000 1 01 02020 01 0000 110</t>
  </si>
  <si>
    <t xml:space="preserve">от 23 декабря 2021 года № 111 </t>
  </si>
  <si>
    <t>Приложение № 3</t>
  </si>
  <si>
    <t>муниципального образования</t>
  </si>
  <si>
    <t>Ржевского района Тверской области</t>
  </si>
  <si>
    <t>сельское поселение "Победа»</t>
  </si>
  <si>
    <t>в решение от 23 декабря 2021 года № 111</t>
  </si>
  <si>
    <t xml:space="preserve">сельское поселение «Победа» </t>
  </si>
  <si>
    <t>000 1 14 00000 00 0000 000</t>
  </si>
  <si>
    <t>000 1 14 06000 00 0000 430</t>
  </si>
  <si>
    <t>Доходы от продажи земельных участков, находящихся в государственной и муниципальной собственности</t>
  </si>
  <si>
    <t>000 1 14 06025 10 0000 430</t>
  </si>
  <si>
    <t>Доходы от продажи земельных участков, находящихся в собственности сельских  поселений (за исключением земельных участков муниципальных  бюджетных и автономных учреждений)</t>
  </si>
  <si>
    <t>Доходы от продажи материальных и нематериальных активов</t>
  </si>
  <si>
    <t xml:space="preserve">Прогнозируемые доходы бюджета муниципального образования сельское поселение "Победа" Ржевского муниципального района </t>
  </si>
  <si>
    <t>Приложение № 2</t>
  </si>
  <si>
    <t xml:space="preserve">"О внесении изменений и дополнений </t>
  </si>
  <si>
    <t xml:space="preserve">Ржевского муниципального района Тверской области </t>
  </si>
  <si>
    <t>на 2022 год и на плановый период 2023 и 2024 годов»</t>
  </si>
  <si>
    <t xml:space="preserve">Ржевского  района Тверской области </t>
  </si>
  <si>
    <t xml:space="preserve">                                                                        сельское поселение «Победа» </t>
  </si>
  <si>
    <t>на 2022 год  и на плановый период 2023 и 2024 годов"</t>
  </si>
  <si>
    <t>от 22  марта 2022 года № 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</si>
</sst>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8" x14ac:knownFonts="1">
    <font>
      <sz val="18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4"/>
      <color theme="1"/>
      <name val="Arial"/>
      <family val="2"/>
      <charset val="204"/>
    </font>
    <font>
      <b/>
      <sz val="14"/>
      <color theme="1"/>
      <name val="Arial"/>
      <family val="2"/>
      <charset val="204"/>
    </font>
    <font>
      <i/>
      <sz val="14"/>
      <color theme="1"/>
      <name val="Arial"/>
      <family val="2"/>
      <charset val="204"/>
    </font>
    <font>
      <i/>
      <sz val="14"/>
      <color rgb="FF000000"/>
      <name val="Arial"/>
      <family val="2"/>
      <charset val="204"/>
    </font>
    <font>
      <i/>
      <sz val="14"/>
      <name val="Arial"/>
      <family val="2"/>
      <charset val="204"/>
    </font>
    <font>
      <i/>
      <sz val="1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2" fillId="0" borderId="0" xfId="0" applyFont="1"/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0" fillId="0" borderId="0" xfId="0" applyBorder="1"/>
    <xf numFmtId="0" fontId="3" fillId="0" borderId="0" xfId="0" applyFont="1" applyBorder="1" applyAlignment="1"/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justify" vertical="top" wrapText="1"/>
    </xf>
    <xf numFmtId="164" fontId="3" fillId="0" borderId="1" xfId="0" applyNumberFormat="1" applyFont="1" applyBorder="1" applyAlignment="1">
      <alignment horizontal="right" vertical="top" wrapText="1"/>
    </xf>
    <xf numFmtId="0" fontId="4" fillId="0" borderId="1" xfId="0" applyFont="1" applyBorder="1" applyAlignment="1">
      <alignment horizontal="justify" vertical="top" wrapText="1"/>
    </xf>
    <xf numFmtId="164" fontId="4" fillId="0" borderId="1" xfId="0" applyNumberFormat="1" applyFont="1" applyBorder="1" applyAlignment="1">
      <alignment horizontal="right" vertical="top" wrapText="1"/>
    </xf>
    <xf numFmtId="0" fontId="2" fillId="0" borderId="1" xfId="0" applyFont="1" applyBorder="1" applyAlignment="1">
      <alignment horizontal="justify" vertical="top" wrapText="1"/>
    </xf>
    <xf numFmtId="164" fontId="2" fillId="0" borderId="1" xfId="0" applyNumberFormat="1" applyFont="1" applyBorder="1" applyAlignment="1">
      <alignment horizontal="right" vertical="top" wrapText="1"/>
    </xf>
    <xf numFmtId="164" fontId="2" fillId="0" borderId="2" xfId="0" applyNumberFormat="1" applyFont="1" applyBorder="1" applyAlignment="1">
      <alignment horizontal="right" vertical="top" wrapText="1"/>
    </xf>
    <xf numFmtId="0" fontId="3" fillId="0" borderId="1" xfId="0" applyFont="1" applyBorder="1"/>
    <xf numFmtId="0" fontId="2" fillId="0" borderId="1" xfId="0" applyFont="1" applyBorder="1"/>
    <xf numFmtId="0" fontId="3" fillId="0" borderId="3" xfId="0" applyFont="1" applyBorder="1" applyAlignment="1">
      <alignment horizontal="left" vertical="top" wrapText="1"/>
    </xf>
    <xf numFmtId="0" fontId="3" fillId="0" borderId="3" xfId="0" applyFont="1" applyBorder="1"/>
    <xf numFmtId="164" fontId="2" fillId="0" borderId="4" xfId="0" applyNumberFormat="1" applyFont="1" applyBorder="1" applyAlignment="1">
      <alignment horizontal="right" vertical="top" wrapText="1"/>
    </xf>
    <xf numFmtId="0" fontId="4" fillId="0" borderId="1" xfId="0" applyFont="1" applyBorder="1"/>
    <xf numFmtId="0" fontId="4" fillId="0" borderId="1" xfId="0" applyFont="1" applyBorder="1" applyAlignment="1">
      <alignment wrapText="1"/>
    </xf>
    <xf numFmtId="0" fontId="2" fillId="0" borderId="0" xfId="0" applyFont="1" applyAlignment="1">
      <alignment vertical="top" wrapText="1"/>
    </xf>
    <xf numFmtId="0" fontId="4" fillId="0" borderId="3" xfId="0" applyFont="1" applyBorder="1" applyAlignment="1">
      <alignment vertical="top"/>
    </xf>
    <xf numFmtId="0" fontId="2" fillId="0" borderId="3" xfId="0" applyFont="1" applyBorder="1" applyAlignment="1">
      <alignment vertical="top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top"/>
    </xf>
    <xf numFmtId="0" fontId="4" fillId="0" borderId="1" xfId="0" applyFont="1" applyBorder="1" applyAlignment="1">
      <alignment vertical="top"/>
    </xf>
    <xf numFmtId="49" fontId="2" fillId="0" borderId="1" xfId="0" applyNumberFormat="1" applyFont="1" applyBorder="1" applyAlignment="1">
      <alignment horizontal="justify" vertical="top" wrapText="1"/>
    </xf>
    <xf numFmtId="0" fontId="3" fillId="0" borderId="5" xfId="0" applyFont="1" applyBorder="1"/>
    <xf numFmtId="0" fontId="3" fillId="0" borderId="5" xfId="0" applyFont="1" applyBorder="1" applyAlignment="1">
      <alignment horizontal="left" vertical="center" wrapText="1"/>
    </xf>
    <xf numFmtId="164" fontId="3" fillId="0" borderId="5" xfId="0" applyNumberFormat="1" applyFont="1" applyBorder="1"/>
    <xf numFmtId="0" fontId="3" fillId="2" borderId="1" xfId="0" applyFont="1" applyFill="1" applyBorder="1" applyAlignment="1">
      <alignment horizontal="justify" vertical="top" wrapText="1"/>
    </xf>
    <xf numFmtId="164" fontId="3" fillId="2" borderId="1" xfId="0" applyNumberFormat="1" applyFont="1" applyFill="1" applyBorder="1" applyAlignment="1">
      <alignment horizontal="right" vertical="top" wrapText="1"/>
    </xf>
    <xf numFmtId="0" fontId="3" fillId="2" borderId="0" xfId="0" applyFont="1" applyFill="1"/>
    <xf numFmtId="0" fontId="4" fillId="2" borderId="1" xfId="0" applyFont="1" applyFill="1" applyBorder="1" applyAlignment="1">
      <alignment horizontal="justify" vertical="top" wrapText="1"/>
    </xf>
    <xf numFmtId="0" fontId="5" fillId="2" borderId="1" xfId="0" applyFont="1" applyFill="1" applyBorder="1" applyAlignment="1">
      <alignment vertical="top" wrapText="1"/>
    </xf>
    <xf numFmtId="164" fontId="4" fillId="2" borderId="1" xfId="0" applyNumberFormat="1" applyFont="1" applyFill="1" applyBorder="1" applyAlignment="1">
      <alignment horizontal="right" vertical="top" wrapText="1"/>
    </xf>
    <xf numFmtId="0" fontId="0" fillId="2" borderId="0" xfId="0" applyFill="1"/>
    <xf numFmtId="0" fontId="2" fillId="0" borderId="1" xfId="0" applyFont="1" applyBorder="1" applyAlignment="1">
      <alignment vertical="top" wrapText="1"/>
    </xf>
    <xf numFmtId="0" fontId="6" fillId="2" borderId="0" xfId="0" applyFont="1" applyFill="1" applyAlignment="1">
      <alignment vertical="top"/>
    </xf>
    <xf numFmtId="0" fontId="4" fillId="2" borderId="1" xfId="0" applyFont="1" applyFill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0" borderId="5" xfId="0" applyFont="1" applyBorder="1" applyAlignment="1">
      <alignment horizontal="justify" vertical="center" wrapText="1"/>
    </xf>
    <xf numFmtId="0" fontId="7" fillId="0" borderId="0" xfId="0" applyFont="1"/>
    <xf numFmtId="0" fontId="2" fillId="0" borderId="1" xfId="0" applyFont="1" applyBorder="1" applyAlignment="1">
      <alignment horizontal="justify" vertical="top"/>
    </xf>
    <xf numFmtId="164" fontId="0" fillId="0" borderId="0" xfId="0" applyNumberFormat="1"/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justify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justify" vertical="top" wrapText="1"/>
    </xf>
    <xf numFmtId="0" fontId="2" fillId="2" borderId="0" xfId="0" applyFont="1" applyFill="1" applyAlignment="1">
      <alignment horizontal="right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justify" vertical="center" wrapText="1"/>
    </xf>
    <xf numFmtId="164" fontId="2" fillId="0" borderId="1" xfId="0" applyNumberFormat="1" applyFont="1" applyFill="1" applyBorder="1" applyAlignment="1">
      <alignment horizontal="right" vertical="top" wrapText="1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top" wrapText="1"/>
    </xf>
    <xf numFmtId="0" fontId="2" fillId="0" borderId="0" xfId="0" applyFont="1" applyAlignment="1">
      <alignment horizontal="right" vertical="center"/>
    </xf>
    <xf numFmtId="0" fontId="0" fillId="0" borderId="0" xfId="0" applyAlignment="1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1"/>
  <sheetViews>
    <sheetView tabSelected="1" zoomScale="60" zoomScaleNormal="60" workbookViewId="0">
      <selection activeCell="E12" sqref="E12"/>
    </sheetView>
  </sheetViews>
  <sheetFormatPr defaultRowHeight="23.25" x14ac:dyDescent="0.35"/>
  <cols>
    <col min="1" max="1" width="19.765625" customWidth="1"/>
    <col min="2" max="2" width="34.53515625" customWidth="1"/>
    <col min="3" max="3" width="13" customWidth="1"/>
    <col min="4" max="4" width="13.23046875" customWidth="1"/>
    <col min="5" max="5" width="16.3828125" customWidth="1"/>
  </cols>
  <sheetData>
    <row r="1" spans="4:5" x14ac:dyDescent="0.35">
      <c r="E1" s="46" t="s">
        <v>116</v>
      </c>
    </row>
    <row r="2" spans="4:5" x14ac:dyDescent="0.35">
      <c r="E2" s="47" t="s">
        <v>0</v>
      </c>
    </row>
    <row r="3" spans="4:5" x14ac:dyDescent="0.35">
      <c r="E3" s="47" t="s">
        <v>104</v>
      </c>
    </row>
    <row r="4" spans="4:5" x14ac:dyDescent="0.35">
      <c r="E4" s="47" t="s">
        <v>106</v>
      </c>
    </row>
    <row r="5" spans="4:5" x14ac:dyDescent="0.35">
      <c r="E5" s="47" t="s">
        <v>105</v>
      </c>
    </row>
    <row r="6" spans="4:5" x14ac:dyDescent="0.35">
      <c r="E6" s="52" t="s">
        <v>123</v>
      </c>
    </row>
    <row r="7" spans="4:5" x14ac:dyDescent="0.35">
      <c r="E7" s="47" t="s">
        <v>117</v>
      </c>
    </row>
    <row r="8" spans="4:5" x14ac:dyDescent="0.35">
      <c r="E8" s="47" t="s">
        <v>107</v>
      </c>
    </row>
    <row r="9" spans="4:5" x14ac:dyDescent="0.35">
      <c r="E9" s="47" t="s">
        <v>1</v>
      </c>
    </row>
    <row r="10" spans="4:5" x14ac:dyDescent="0.35">
      <c r="E10" s="47" t="s">
        <v>108</v>
      </c>
    </row>
    <row r="11" spans="4:5" x14ac:dyDescent="0.35">
      <c r="E11" s="47" t="s">
        <v>118</v>
      </c>
    </row>
    <row r="12" spans="4:5" x14ac:dyDescent="0.35">
      <c r="E12" s="47" t="s">
        <v>119</v>
      </c>
    </row>
    <row r="14" spans="4:5" x14ac:dyDescent="0.35">
      <c r="D14" s="1"/>
      <c r="E14" s="2" t="s">
        <v>103</v>
      </c>
    </row>
    <row r="15" spans="4:5" x14ac:dyDescent="0.35">
      <c r="D15" s="1"/>
      <c r="E15" s="3" t="s">
        <v>0</v>
      </c>
    </row>
    <row r="16" spans="4:5" x14ac:dyDescent="0.35">
      <c r="D16" s="1"/>
      <c r="E16" s="3" t="s">
        <v>89</v>
      </c>
    </row>
    <row r="17" spans="1:7" x14ac:dyDescent="0.35">
      <c r="D17" s="1"/>
      <c r="E17" s="3" t="s">
        <v>120</v>
      </c>
    </row>
    <row r="18" spans="1:7" x14ac:dyDescent="0.35">
      <c r="D18" s="1"/>
      <c r="E18" s="3" t="s">
        <v>102</v>
      </c>
    </row>
    <row r="19" spans="1:7" x14ac:dyDescent="0.35">
      <c r="D19" s="1"/>
      <c r="E19" s="3" t="s">
        <v>1</v>
      </c>
    </row>
    <row r="20" spans="1:7" x14ac:dyDescent="0.35">
      <c r="D20" s="1"/>
      <c r="E20" s="3" t="s">
        <v>121</v>
      </c>
    </row>
    <row r="21" spans="1:7" x14ac:dyDescent="0.35">
      <c r="E21" s="47" t="s">
        <v>118</v>
      </c>
    </row>
    <row r="22" spans="1:7" x14ac:dyDescent="0.35">
      <c r="C22" s="58" t="s">
        <v>122</v>
      </c>
      <c r="D22" s="59"/>
      <c r="E22" s="59"/>
    </row>
    <row r="23" spans="1:7" ht="20.25" customHeight="1" x14ac:dyDescent="0.35">
      <c r="A23" s="5"/>
      <c r="B23" s="5"/>
      <c r="C23" s="5"/>
    </row>
    <row r="24" spans="1:7" s="4" customFormat="1" ht="27" customHeight="1" x14ac:dyDescent="0.35">
      <c r="A24" s="60" t="s">
        <v>115</v>
      </c>
      <c r="B24" s="61"/>
      <c r="C24" s="61"/>
      <c r="D24" s="61"/>
      <c r="E24" s="61"/>
    </row>
    <row r="25" spans="1:7" s="4" customFormat="1" ht="27" customHeight="1" x14ac:dyDescent="0.35">
      <c r="A25" s="62" t="s">
        <v>44</v>
      </c>
      <c r="B25" s="61"/>
      <c r="C25" s="61"/>
      <c r="D25" s="61"/>
      <c r="E25" s="61"/>
    </row>
    <row r="26" spans="1:7" s="4" customFormat="1" ht="27" customHeight="1" x14ac:dyDescent="0.35">
      <c r="A26" s="62" t="s">
        <v>99</v>
      </c>
      <c r="B26" s="61"/>
      <c r="C26" s="61"/>
      <c r="D26" s="61"/>
      <c r="E26" s="61"/>
    </row>
    <row r="27" spans="1:7" s="4" customFormat="1" ht="29.25" customHeight="1" x14ac:dyDescent="0.35">
      <c r="A27" s="56"/>
      <c r="B27" s="56"/>
      <c r="C27" s="56"/>
    </row>
    <row r="28" spans="1:7" s="4" customFormat="1" ht="23.25" customHeight="1" x14ac:dyDescent="0.35">
      <c r="A28" s="57" t="s">
        <v>2</v>
      </c>
      <c r="B28" s="57" t="s">
        <v>3</v>
      </c>
      <c r="C28" s="6" t="s">
        <v>45</v>
      </c>
      <c r="D28" s="6" t="s">
        <v>45</v>
      </c>
      <c r="E28" s="6" t="s">
        <v>46</v>
      </c>
    </row>
    <row r="29" spans="1:7" ht="37.5" customHeight="1" x14ac:dyDescent="0.35">
      <c r="A29" s="57"/>
      <c r="B29" s="57"/>
      <c r="C29" s="6" t="s">
        <v>100</v>
      </c>
      <c r="D29" s="6" t="s">
        <v>47</v>
      </c>
      <c r="E29" s="6" t="s">
        <v>98</v>
      </c>
    </row>
    <row r="30" spans="1:7" ht="38.25" customHeight="1" x14ac:dyDescent="0.35">
      <c r="A30" s="7" t="s">
        <v>4</v>
      </c>
      <c r="B30" s="7" t="s">
        <v>5</v>
      </c>
      <c r="C30" s="8">
        <f>SUM(C31+C36+C42+C45+C53+C62+C59)</f>
        <v>20609667</v>
      </c>
      <c r="D30" s="8">
        <f t="shared" ref="D30:E30" si="0">SUM(D31+D36+D42+D45+D53+D62)</f>
        <v>5479324</v>
      </c>
      <c r="E30" s="8">
        <f t="shared" si="0"/>
        <v>5601027</v>
      </c>
    </row>
    <row r="31" spans="1:7" ht="20.25" customHeight="1" x14ac:dyDescent="0.35">
      <c r="A31" s="7" t="s">
        <v>6</v>
      </c>
      <c r="B31" s="7" t="s">
        <v>7</v>
      </c>
      <c r="C31" s="8">
        <f>SUM(C32)</f>
        <v>284540</v>
      </c>
      <c r="D31" s="8">
        <f t="shared" ref="D31:E31" si="1">SUM(D32)</f>
        <v>296500</v>
      </c>
      <c r="E31" s="8">
        <f t="shared" si="1"/>
        <v>309940</v>
      </c>
    </row>
    <row r="32" spans="1:7" ht="24.75" customHeight="1" x14ac:dyDescent="0.35">
      <c r="A32" s="9" t="s">
        <v>8</v>
      </c>
      <c r="B32" s="9" t="s">
        <v>9</v>
      </c>
      <c r="C32" s="10">
        <f>SUM(C33:C35)</f>
        <v>284540</v>
      </c>
      <c r="D32" s="10">
        <f t="shared" ref="D32:E32" si="2">SUM(D33:D35)</f>
        <v>296500</v>
      </c>
      <c r="E32" s="10">
        <f t="shared" si="2"/>
        <v>309940</v>
      </c>
      <c r="G32" s="45"/>
    </row>
    <row r="33" spans="1:5" ht="108" customHeight="1" x14ac:dyDescent="0.35">
      <c r="A33" s="11" t="s">
        <v>10</v>
      </c>
      <c r="B33" s="11" t="s">
        <v>11</v>
      </c>
      <c r="C33" s="12">
        <v>283840</v>
      </c>
      <c r="D33" s="12">
        <v>295760</v>
      </c>
      <c r="E33" s="12">
        <v>309160</v>
      </c>
    </row>
    <row r="34" spans="1:5" ht="169.9" customHeight="1" x14ac:dyDescent="0.35">
      <c r="A34" s="11" t="s">
        <v>101</v>
      </c>
      <c r="B34" s="11" t="s">
        <v>12</v>
      </c>
      <c r="C34" s="12">
        <v>320</v>
      </c>
      <c r="D34" s="12">
        <v>340</v>
      </c>
      <c r="E34" s="12">
        <v>360</v>
      </c>
    </row>
    <row r="35" spans="1:5" ht="77.45" customHeight="1" x14ac:dyDescent="0.35">
      <c r="A35" s="11" t="s">
        <v>13</v>
      </c>
      <c r="B35" s="11" t="s">
        <v>14</v>
      </c>
      <c r="C35" s="12">
        <v>380</v>
      </c>
      <c r="D35" s="12">
        <v>400</v>
      </c>
      <c r="E35" s="12">
        <v>420</v>
      </c>
    </row>
    <row r="36" spans="1:5" ht="54" x14ac:dyDescent="0.35">
      <c r="A36" s="7" t="s">
        <v>15</v>
      </c>
      <c r="B36" s="7" t="s">
        <v>16</v>
      </c>
      <c r="C36" s="8">
        <f>SUM(C37)</f>
        <v>1869506</v>
      </c>
      <c r="D36" s="8">
        <f t="shared" ref="D36:E36" si="3">SUM(D37)</f>
        <v>1982824</v>
      </c>
      <c r="E36" s="8">
        <f t="shared" si="3"/>
        <v>2075087</v>
      </c>
    </row>
    <row r="37" spans="1:5" ht="56.25" x14ac:dyDescent="0.35">
      <c r="A37" s="9" t="s">
        <v>17</v>
      </c>
      <c r="B37" s="9" t="s">
        <v>18</v>
      </c>
      <c r="C37" s="10">
        <f>SUM(C38:C41)</f>
        <v>1869506</v>
      </c>
      <c r="D37" s="10">
        <f t="shared" ref="D37:E37" si="4">SUM(D38:D41)</f>
        <v>1982824</v>
      </c>
      <c r="E37" s="10">
        <f t="shared" si="4"/>
        <v>2075087</v>
      </c>
    </row>
    <row r="38" spans="1:5" ht="171" customHeight="1" x14ac:dyDescent="0.35">
      <c r="A38" s="11" t="s">
        <v>19</v>
      </c>
      <c r="B38" s="11" t="s">
        <v>20</v>
      </c>
      <c r="C38" s="12">
        <v>845260</v>
      </c>
      <c r="D38" s="12">
        <v>887111</v>
      </c>
      <c r="E38" s="12">
        <v>913634</v>
      </c>
    </row>
    <row r="39" spans="1:5" ht="197.45" customHeight="1" x14ac:dyDescent="0.35">
      <c r="A39" s="11" t="s">
        <v>21</v>
      </c>
      <c r="B39" s="11" t="s">
        <v>22</v>
      </c>
      <c r="C39" s="12">
        <v>4679</v>
      </c>
      <c r="D39" s="12">
        <v>4969</v>
      </c>
      <c r="E39" s="12">
        <v>5279</v>
      </c>
    </row>
    <row r="40" spans="1:5" ht="201.75" customHeight="1" x14ac:dyDescent="0.35">
      <c r="A40" s="11" t="s">
        <v>23</v>
      </c>
      <c r="B40" s="11" t="s">
        <v>24</v>
      </c>
      <c r="C40" s="12">
        <v>1125558</v>
      </c>
      <c r="D40" s="12">
        <v>1200670</v>
      </c>
      <c r="E40" s="12">
        <v>1273424</v>
      </c>
    </row>
    <row r="41" spans="1:5" ht="190.15" customHeight="1" x14ac:dyDescent="0.35">
      <c r="A41" s="11" t="s">
        <v>25</v>
      </c>
      <c r="B41" s="11" t="s">
        <v>26</v>
      </c>
      <c r="C41" s="12">
        <v>-105991</v>
      </c>
      <c r="D41" s="12">
        <v>-109926</v>
      </c>
      <c r="E41" s="12">
        <v>-117250</v>
      </c>
    </row>
    <row r="42" spans="1:5" ht="26.25" customHeight="1" x14ac:dyDescent="0.35">
      <c r="A42" s="7" t="s">
        <v>27</v>
      </c>
      <c r="B42" s="7" t="s">
        <v>28</v>
      </c>
      <c r="C42" s="8">
        <f>SUM(C43)</f>
        <v>3600</v>
      </c>
      <c r="D42" s="8">
        <f t="shared" ref="D42:E43" si="5">SUM(D43)</f>
        <v>3900</v>
      </c>
      <c r="E42" s="8">
        <f t="shared" si="5"/>
        <v>3900</v>
      </c>
    </row>
    <row r="43" spans="1:5" ht="21.75" customHeight="1" x14ac:dyDescent="0.35">
      <c r="A43" s="9" t="s">
        <v>29</v>
      </c>
      <c r="B43" s="9" t="s">
        <v>30</v>
      </c>
      <c r="C43" s="10">
        <f>SUM(C44)</f>
        <v>3600</v>
      </c>
      <c r="D43" s="10">
        <f t="shared" si="5"/>
        <v>3900</v>
      </c>
      <c r="E43" s="10">
        <f t="shared" si="5"/>
        <v>3900</v>
      </c>
    </row>
    <row r="44" spans="1:5" ht="22.5" customHeight="1" x14ac:dyDescent="0.35">
      <c r="A44" s="11" t="s">
        <v>31</v>
      </c>
      <c r="B44" s="11" t="s">
        <v>30</v>
      </c>
      <c r="C44" s="12">
        <v>3600</v>
      </c>
      <c r="D44" s="12">
        <v>3900</v>
      </c>
      <c r="E44" s="12">
        <v>3900</v>
      </c>
    </row>
    <row r="45" spans="1:5" ht="24.75" customHeight="1" x14ac:dyDescent="0.35">
      <c r="A45" s="14" t="s">
        <v>49</v>
      </c>
      <c r="B45" s="16" t="s">
        <v>48</v>
      </c>
      <c r="C45" s="8">
        <f>SUM(C46+C48)</f>
        <v>2717000</v>
      </c>
      <c r="D45" s="8">
        <f t="shared" ref="D45:E45" si="6">SUM(D46+D48)</f>
        <v>2738000</v>
      </c>
      <c r="E45" s="8">
        <f t="shared" si="6"/>
        <v>2754000</v>
      </c>
    </row>
    <row r="46" spans="1:5" ht="26.25" customHeight="1" x14ac:dyDescent="0.35">
      <c r="A46" s="19" t="s">
        <v>51</v>
      </c>
      <c r="B46" s="20" t="s">
        <v>50</v>
      </c>
      <c r="C46" s="10">
        <f>SUM(C47)</f>
        <v>344000</v>
      </c>
      <c r="D46" s="10">
        <f t="shared" ref="D46:E46" si="7">SUM(D47)</f>
        <v>345000</v>
      </c>
      <c r="E46" s="10">
        <f t="shared" si="7"/>
        <v>346000</v>
      </c>
    </row>
    <row r="47" spans="1:5" ht="75" customHeight="1" x14ac:dyDescent="0.35">
      <c r="A47" s="24" t="s">
        <v>53</v>
      </c>
      <c r="B47" s="21" t="s">
        <v>52</v>
      </c>
      <c r="C47" s="18">
        <v>344000</v>
      </c>
      <c r="D47" s="18">
        <v>345000</v>
      </c>
      <c r="E47" s="13">
        <v>346000</v>
      </c>
    </row>
    <row r="48" spans="1:5" ht="26.25" customHeight="1" x14ac:dyDescent="0.35">
      <c r="A48" s="15" t="s">
        <v>59</v>
      </c>
      <c r="B48" s="17" t="s">
        <v>54</v>
      </c>
      <c r="C48" s="8">
        <f>SUM(C49+C51)</f>
        <v>2373000</v>
      </c>
      <c r="D48" s="8">
        <f t="shared" ref="D48:E48" si="8">SUM(D49+D51)</f>
        <v>2393000</v>
      </c>
      <c r="E48" s="8">
        <f t="shared" si="8"/>
        <v>2408000</v>
      </c>
    </row>
    <row r="49" spans="1:5" ht="28.5" customHeight="1" x14ac:dyDescent="0.35">
      <c r="A49" s="26" t="s">
        <v>60</v>
      </c>
      <c r="B49" s="22" t="s">
        <v>55</v>
      </c>
      <c r="C49" s="10">
        <f>SUM(C50)</f>
        <v>544000</v>
      </c>
      <c r="D49" s="10">
        <f t="shared" ref="D49:E49" si="9">SUM(D50)</f>
        <v>547000</v>
      </c>
      <c r="E49" s="10">
        <f t="shared" si="9"/>
        <v>552000</v>
      </c>
    </row>
    <row r="50" spans="1:5" ht="61.5" customHeight="1" x14ac:dyDescent="0.35">
      <c r="A50" s="25" t="s">
        <v>61</v>
      </c>
      <c r="B50" s="23" t="s">
        <v>56</v>
      </c>
      <c r="C50" s="12">
        <v>544000</v>
      </c>
      <c r="D50" s="12">
        <v>547000</v>
      </c>
      <c r="E50" s="12">
        <v>552000</v>
      </c>
    </row>
    <row r="51" spans="1:5" ht="27" customHeight="1" x14ac:dyDescent="0.35">
      <c r="A51" s="26" t="s">
        <v>62</v>
      </c>
      <c r="B51" s="22" t="s">
        <v>57</v>
      </c>
      <c r="C51" s="10">
        <f>SUM(C52)</f>
        <v>1829000</v>
      </c>
      <c r="D51" s="10">
        <f t="shared" ref="D51:E51" si="10">SUM(D52)</f>
        <v>1846000</v>
      </c>
      <c r="E51" s="10">
        <f t="shared" si="10"/>
        <v>1856000</v>
      </c>
    </row>
    <row r="52" spans="1:5" ht="58.5" customHeight="1" x14ac:dyDescent="0.35">
      <c r="A52" s="25" t="s">
        <v>63</v>
      </c>
      <c r="B52" s="23" t="s">
        <v>58</v>
      </c>
      <c r="C52" s="12">
        <v>1829000</v>
      </c>
      <c r="D52" s="12">
        <v>1846000</v>
      </c>
      <c r="E52" s="12">
        <v>1856000</v>
      </c>
    </row>
    <row r="53" spans="1:5" ht="57.75" customHeight="1" x14ac:dyDescent="0.35">
      <c r="A53" s="7" t="s">
        <v>32</v>
      </c>
      <c r="B53" s="7" t="s">
        <v>33</v>
      </c>
      <c r="C53" s="8">
        <f>SUM(C54+C57)</f>
        <v>363400</v>
      </c>
      <c r="D53" s="8">
        <f t="shared" ref="D53:E53" si="11">SUM(D54+D57)</f>
        <v>363400</v>
      </c>
      <c r="E53" s="8">
        <f t="shared" si="11"/>
        <v>363400</v>
      </c>
    </row>
    <row r="54" spans="1:5" ht="136.15" customHeight="1" x14ac:dyDescent="0.35">
      <c r="A54" s="9" t="s">
        <v>64</v>
      </c>
      <c r="B54" s="9" t="s">
        <v>65</v>
      </c>
      <c r="C54" s="10">
        <f>SUM(C55:C56)</f>
        <v>235200</v>
      </c>
      <c r="D54" s="10">
        <f t="shared" ref="D54:E54" si="12">SUM(D55:D56)</f>
        <v>235200</v>
      </c>
      <c r="E54" s="10">
        <f t="shared" si="12"/>
        <v>235200</v>
      </c>
    </row>
    <row r="55" spans="1:5" ht="123" customHeight="1" x14ac:dyDescent="0.35">
      <c r="A55" s="25" t="s">
        <v>96</v>
      </c>
      <c r="B55" s="44" t="s">
        <v>97</v>
      </c>
      <c r="C55" s="12">
        <v>112300</v>
      </c>
      <c r="D55" s="12">
        <v>112300</v>
      </c>
      <c r="E55" s="12">
        <v>112300</v>
      </c>
    </row>
    <row r="56" spans="1:5" ht="57" customHeight="1" x14ac:dyDescent="0.35">
      <c r="A56" s="11" t="s">
        <v>66</v>
      </c>
      <c r="B56" s="11" t="s">
        <v>67</v>
      </c>
      <c r="C56" s="12">
        <v>122900</v>
      </c>
      <c r="D56" s="12">
        <v>122900</v>
      </c>
      <c r="E56" s="12">
        <v>122900</v>
      </c>
    </row>
    <row r="57" spans="1:5" ht="151.9" customHeight="1" x14ac:dyDescent="0.35">
      <c r="A57" s="9" t="s">
        <v>34</v>
      </c>
      <c r="B57" s="9" t="s">
        <v>35</v>
      </c>
      <c r="C57" s="10">
        <f>C58</f>
        <v>128200</v>
      </c>
      <c r="D57" s="10">
        <f t="shared" ref="D57:E57" si="13">D58</f>
        <v>128200</v>
      </c>
      <c r="E57" s="10">
        <f t="shared" si="13"/>
        <v>128200</v>
      </c>
    </row>
    <row r="58" spans="1:5" ht="123" customHeight="1" x14ac:dyDescent="0.35">
      <c r="A58" s="11" t="s">
        <v>68</v>
      </c>
      <c r="B58" s="11" t="s">
        <v>69</v>
      </c>
      <c r="C58" s="12">
        <v>128200</v>
      </c>
      <c r="D58" s="12">
        <v>128200</v>
      </c>
      <c r="E58" s="12">
        <v>128200</v>
      </c>
    </row>
    <row r="59" spans="1:5" ht="51.75" customHeight="1" x14ac:dyDescent="0.35">
      <c r="A59" s="48" t="s">
        <v>109</v>
      </c>
      <c r="B59" s="49" t="s">
        <v>114</v>
      </c>
      <c r="C59" s="8">
        <f>C60</f>
        <v>15276921</v>
      </c>
      <c r="D59" s="8">
        <f t="shared" ref="D59:E59" si="14">D60</f>
        <v>0</v>
      </c>
      <c r="E59" s="8">
        <f t="shared" si="14"/>
        <v>0</v>
      </c>
    </row>
    <row r="60" spans="1:5" ht="69" customHeight="1" x14ac:dyDescent="0.35">
      <c r="A60" s="50" t="s">
        <v>110</v>
      </c>
      <c r="B60" s="51" t="s">
        <v>111</v>
      </c>
      <c r="C60" s="8">
        <f>C61</f>
        <v>15276921</v>
      </c>
      <c r="D60" s="8">
        <f t="shared" ref="D60:E60" si="15">D61</f>
        <v>0</v>
      </c>
      <c r="E60" s="8">
        <f t="shared" si="15"/>
        <v>0</v>
      </c>
    </row>
    <row r="61" spans="1:5" ht="97.5" customHeight="1" x14ac:dyDescent="0.35">
      <c r="A61" s="53" t="s">
        <v>112</v>
      </c>
      <c r="B61" s="54" t="s">
        <v>113</v>
      </c>
      <c r="C61" s="55">
        <v>15276921</v>
      </c>
      <c r="D61" s="55">
        <v>0</v>
      </c>
      <c r="E61" s="55">
        <v>0</v>
      </c>
    </row>
    <row r="62" spans="1:5" ht="26.25" customHeight="1" x14ac:dyDescent="0.35">
      <c r="A62" s="7" t="s">
        <v>74</v>
      </c>
      <c r="B62" s="7" t="s">
        <v>36</v>
      </c>
      <c r="C62" s="8">
        <f>SUM(C63)</f>
        <v>94700</v>
      </c>
      <c r="D62" s="8">
        <f t="shared" ref="D62:E63" si="16">SUM(D63)</f>
        <v>94700</v>
      </c>
      <c r="E62" s="8">
        <f t="shared" si="16"/>
        <v>94700</v>
      </c>
    </row>
    <row r="63" spans="1:5" s="37" customFormat="1" ht="24" customHeight="1" x14ac:dyDescent="0.35">
      <c r="A63" s="34" t="s">
        <v>87</v>
      </c>
      <c r="B63" s="39" t="s">
        <v>88</v>
      </c>
      <c r="C63" s="36">
        <f>SUM(C64)</f>
        <v>94700</v>
      </c>
      <c r="D63" s="36">
        <f t="shared" si="16"/>
        <v>94700</v>
      </c>
      <c r="E63" s="36">
        <f t="shared" si="16"/>
        <v>94700</v>
      </c>
    </row>
    <row r="64" spans="1:5" ht="45" customHeight="1" x14ac:dyDescent="0.35">
      <c r="A64" s="25" t="s">
        <v>86</v>
      </c>
      <c r="B64" s="38" t="s">
        <v>85</v>
      </c>
      <c r="C64" s="12">
        <v>94700</v>
      </c>
      <c r="D64" s="12">
        <v>94700</v>
      </c>
      <c r="E64" s="12">
        <v>94700</v>
      </c>
    </row>
    <row r="65" spans="1:5" ht="23.25" customHeight="1" x14ac:dyDescent="0.35">
      <c r="A65" s="7" t="s">
        <v>37</v>
      </c>
      <c r="B65" s="7" t="s">
        <v>38</v>
      </c>
      <c r="C65" s="8">
        <f>SUM(C66)</f>
        <v>1472860</v>
      </c>
      <c r="D65" s="8">
        <f t="shared" ref="D65:E65" si="17">SUM(D66)</f>
        <v>1042060</v>
      </c>
      <c r="E65" s="8">
        <f t="shared" si="17"/>
        <v>919460</v>
      </c>
    </row>
    <row r="66" spans="1:5" ht="57" customHeight="1" x14ac:dyDescent="0.35">
      <c r="A66" s="7" t="s">
        <v>39</v>
      </c>
      <c r="B66" s="7" t="s">
        <v>40</v>
      </c>
      <c r="C66" s="8">
        <f>SUM(C70+C75+C67)</f>
        <v>1472860</v>
      </c>
      <c r="D66" s="8">
        <f t="shared" ref="D66:E66" si="18">SUM(D70+D75+D67)</f>
        <v>1042060</v>
      </c>
      <c r="E66" s="8">
        <f t="shared" si="18"/>
        <v>919460</v>
      </c>
    </row>
    <row r="67" spans="1:5" ht="39.75" customHeight="1" x14ac:dyDescent="0.35">
      <c r="A67" s="38" t="s">
        <v>90</v>
      </c>
      <c r="B67" s="7" t="s">
        <v>91</v>
      </c>
      <c r="C67" s="8">
        <f>SUM(C68)</f>
        <v>564100</v>
      </c>
      <c r="D67" s="8">
        <f t="shared" ref="D67:E68" si="19">SUM(D68)</f>
        <v>128200</v>
      </c>
      <c r="E67" s="8">
        <f t="shared" si="19"/>
        <v>0</v>
      </c>
    </row>
    <row r="68" spans="1:5" s="43" customFormat="1" ht="42.75" customHeight="1" x14ac:dyDescent="0.35">
      <c r="A68" s="40" t="s">
        <v>92</v>
      </c>
      <c r="B68" s="35" t="s">
        <v>93</v>
      </c>
      <c r="C68" s="10">
        <f>SUM(C69)</f>
        <v>564100</v>
      </c>
      <c r="D68" s="10">
        <f t="shared" si="19"/>
        <v>128200</v>
      </c>
      <c r="E68" s="10">
        <f t="shared" si="19"/>
        <v>0</v>
      </c>
    </row>
    <row r="69" spans="1:5" ht="68.25" customHeight="1" x14ac:dyDescent="0.35">
      <c r="A69" s="41" t="s">
        <v>94</v>
      </c>
      <c r="B69" s="42" t="s">
        <v>95</v>
      </c>
      <c r="C69" s="12">
        <v>564100</v>
      </c>
      <c r="D69" s="12">
        <v>128200</v>
      </c>
      <c r="E69" s="12">
        <v>0</v>
      </c>
    </row>
    <row r="70" spans="1:5" ht="36" x14ac:dyDescent="0.35">
      <c r="A70" s="7" t="s">
        <v>41</v>
      </c>
      <c r="B70" s="7" t="s">
        <v>42</v>
      </c>
      <c r="C70" s="8">
        <f>SUM(C71+C73)</f>
        <v>230850</v>
      </c>
      <c r="D70" s="8">
        <f t="shared" ref="D70:E70" si="20">SUM(D71+D73)</f>
        <v>235950</v>
      </c>
      <c r="E70" s="8">
        <f t="shared" si="20"/>
        <v>241550</v>
      </c>
    </row>
    <row r="71" spans="1:5" ht="64.5" customHeight="1" x14ac:dyDescent="0.35">
      <c r="A71" s="9" t="s">
        <v>72</v>
      </c>
      <c r="B71" s="9" t="s">
        <v>73</v>
      </c>
      <c r="C71" s="10">
        <f>SUM(C72)</f>
        <v>230700</v>
      </c>
      <c r="D71" s="10">
        <f t="shared" ref="D71:E71" si="21">SUM(D72)</f>
        <v>235800</v>
      </c>
      <c r="E71" s="10">
        <f t="shared" si="21"/>
        <v>241400</v>
      </c>
    </row>
    <row r="72" spans="1:5" ht="130.5" customHeight="1" x14ac:dyDescent="0.35">
      <c r="A72" s="11" t="s">
        <v>71</v>
      </c>
      <c r="B72" s="11" t="s">
        <v>70</v>
      </c>
      <c r="C72" s="12">
        <v>230700</v>
      </c>
      <c r="D72" s="12">
        <v>235800</v>
      </c>
      <c r="E72" s="12">
        <v>241400</v>
      </c>
    </row>
    <row r="73" spans="1:5" ht="26.25" customHeight="1" x14ac:dyDescent="0.35">
      <c r="A73" s="9" t="s">
        <v>75</v>
      </c>
      <c r="B73" s="9" t="s">
        <v>78</v>
      </c>
      <c r="C73" s="10">
        <f>SUM(C74)</f>
        <v>150</v>
      </c>
      <c r="D73" s="10">
        <f t="shared" ref="D73:E73" si="22">SUM(D74)</f>
        <v>150</v>
      </c>
      <c r="E73" s="10">
        <f t="shared" si="22"/>
        <v>150</v>
      </c>
    </row>
    <row r="74" spans="1:5" ht="135" customHeight="1" x14ac:dyDescent="0.35">
      <c r="A74" s="11" t="s">
        <v>76</v>
      </c>
      <c r="B74" s="11" t="s">
        <v>77</v>
      </c>
      <c r="C74" s="12">
        <v>150</v>
      </c>
      <c r="D74" s="12">
        <v>150</v>
      </c>
      <c r="E74" s="12">
        <v>150</v>
      </c>
    </row>
    <row r="75" spans="1:5" s="33" customFormat="1" ht="23.25" customHeight="1" x14ac:dyDescent="0.25">
      <c r="A75" s="31" t="s">
        <v>79</v>
      </c>
      <c r="B75" s="31" t="s">
        <v>81</v>
      </c>
      <c r="C75" s="32">
        <f>SUM(C76)</f>
        <v>677910</v>
      </c>
      <c r="D75" s="32">
        <f t="shared" ref="D75:E75" si="23">SUM(D76)</f>
        <v>677910</v>
      </c>
      <c r="E75" s="32">
        <f t="shared" si="23"/>
        <v>677910</v>
      </c>
    </row>
    <row r="76" spans="1:5" ht="45.75" customHeight="1" x14ac:dyDescent="0.35">
      <c r="A76" s="9" t="s">
        <v>43</v>
      </c>
      <c r="B76" s="9" t="s">
        <v>82</v>
      </c>
      <c r="C76" s="10">
        <f>SUM(C77:C77)</f>
        <v>677910</v>
      </c>
      <c r="D76" s="10">
        <f>SUM(D77:D77)</f>
        <v>677910</v>
      </c>
      <c r="E76" s="10">
        <f>SUM(E77:E77)</f>
        <v>677910</v>
      </c>
    </row>
    <row r="77" spans="1:5" ht="90" x14ac:dyDescent="0.35">
      <c r="A77" s="27" t="s">
        <v>83</v>
      </c>
      <c r="B77" s="11" t="s">
        <v>84</v>
      </c>
      <c r="C77" s="12">
        <v>677910</v>
      </c>
      <c r="D77" s="12">
        <v>677910</v>
      </c>
      <c r="E77" s="12">
        <v>677910</v>
      </c>
    </row>
    <row r="78" spans="1:5" x14ac:dyDescent="0.35">
      <c r="A78" s="28" t="s">
        <v>80</v>
      </c>
      <c r="B78" s="29"/>
      <c r="C78" s="30">
        <f>SUM(C30+C65)</f>
        <v>22082527</v>
      </c>
      <c r="D78" s="30">
        <f>SUM(D30+D65)</f>
        <v>6521384</v>
      </c>
      <c r="E78" s="30">
        <f>SUM(E30+E65)</f>
        <v>6520487</v>
      </c>
    </row>
    <row r="81" spans="4:5" x14ac:dyDescent="0.35">
      <c r="D81" s="45"/>
      <c r="E81" s="45"/>
    </row>
  </sheetData>
  <mergeCells count="7">
    <mergeCell ref="A27:C27"/>
    <mergeCell ref="A28:A29"/>
    <mergeCell ref="B28:B29"/>
    <mergeCell ref="C22:E22"/>
    <mergeCell ref="A24:E24"/>
    <mergeCell ref="A25:E25"/>
    <mergeCell ref="A26:E26"/>
  </mergeCells>
  <pageMargins left="0.70866141732283472" right="0.70866141732283472" top="0.74803149606299213" bottom="0.74803149606299213" header="0.31496062992125984" footer="0.31496062992125984"/>
  <pageSetup paperSize="9" scale="5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23.2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23.25" x14ac:dyDescent="0.3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23.2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</vt:lpstr>
      <vt:lpstr>Лист2</vt:lpstr>
      <vt:lpstr>Лист3</vt:lpstr>
      <vt:lpstr>Лист4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cp:lastPrinted>2022-03-28T11:11:57Z</cp:lastPrinted>
  <dcterms:created xsi:type="dcterms:W3CDTF">2020-11-17T12:40:40Z</dcterms:created>
  <dcterms:modified xsi:type="dcterms:W3CDTF">2022-03-28T11:12:13Z</dcterms:modified>
</cp:coreProperties>
</file>