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AppData\Local\Temp\Rar$DIa10428.20676\"/>
    </mc:Choice>
  </mc:AlternateContent>
  <bookViews>
    <workbookView xWindow="-105" yWindow="75" windowWidth="23250" windowHeight="12420"/>
  </bookViews>
  <sheets>
    <sheet name="Лист1" sheetId="1" r:id="rId1"/>
  </sheets>
  <definedNames>
    <definedName name="_xlnm._FilterDatabase" localSheetId="0" hidden="1">Лист1!$A$8:$G$170</definedName>
    <definedName name="_xlnm.Print_Titles" localSheetId="0">Лист1!$7:$7</definedName>
    <definedName name="_xlnm.Print_Area" localSheetId="0">Лист1!$A$1:$G$222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6" i="1" l="1"/>
  <c r="F198" i="1"/>
  <c r="G198" i="1" s="1"/>
  <c r="F175" i="1"/>
  <c r="F190" i="1"/>
  <c r="F189" i="1" s="1"/>
  <c r="F188" i="1" s="1"/>
  <c r="F178" i="1"/>
  <c r="F177" i="1" s="1"/>
  <c r="F176" i="1" s="1"/>
  <c r="F170" i="1"/>
  <c r="F169" i="1" s="1"/>
  <c r="F162" i="1"/>
  <c r="F161" i="1" s="1"/>
  <c r="F160" i="1" s="1"/>
  <c r="F166" i="1"/>
  <c r="F165" i="1" s="1"/>
  <c r="F164" i="1" s="1"/>
  <c r="F156" i="1"/>
  <c r="F157" i="1"/>
  <c r="F152" i="1"/>
  <c r="F146" i="1"/>
  <c r="F147" i="1"/>
  <c r="F148" i="1"/>
  <c r="F142" i="1"/>
  <c r="F143" i="1"/>
  <c r="F144" i="1"/>
  <c r="F139" i="1"/>
  <c r="F140" i="1"/>
  <c r="G163" i="1"/>
  <c r="G167" i="1"/>
  <c r="G171" i="1"/>
  <c r="G179" i="1"/>
  <c r="G184" i="1"/>
  <c r="G185" i="1"/>
  <c r="G186" i="1"/>
  <c r="G187" i="1"/>
  <c r="G191" i="1"/>
  <c r="G199" i="1"/>
  <c r="G203" i="1"/>
  <c r="G204" i="1"/>
  <c r="G205" i="1"/>
  <c r="G206" i="1"/>
  <c r="G214" i="1"/>
  <c r="G215" i="1"/>
  <c r="G217" i="1"/>
  <c r="G218" i="1"/>
  <c r="G219" i="1"/>
  <c r="G220" i="1"/>
  <c r="G221" i="1"/>
  <c r="G222" i="1"/>
  <c r="G128" i="1"/>
  <c r="G131" i="1"/>
  <c r="G134" i="1"/>
  <c r="G141" i="1"/>
  <c r="G145" i="1"/>
  <c r="G149" i="1"/>
  <c r="G153" i="1"/>
  <c r="G154" i="1"/>
  <c r="G158" i="1"/>
  <c r="G121" i="1"/>
  <c r="F132" i="1"/>
  <c r="G132" i="1" s="1"/>
  <c r="F133" i="1"/>
  <c r="G133" i="1" s="1"/>
  <c r="F130" i="1"/>
  <c r="F129" i="1" s="1"/>
  <c r="F127" i="1"/>
  <c r="F126" i="1" s="1"/>
  <c r="F108" i="1"/>
  <c r="F101" i="1"/>
  <c r="F100" i="1" s="1"/>
  <c r="F99" i="1" s="1"/>
  <c r="F97" i="1"/>
  <c r="F96" i="1" s="1"/>
  <c r="G96" i="1" s="1"/>
  <c r="F93" i="1"/>
  <c r="F94" i="1"/>
  <c r="F90" i="1"/>
  <c r="F89" i="1" s="1"/>
  <c r="F88" i="1" s="1"/>
  <c r="F81" i="1"/>
  <c r="F80" i="1" s="1"/>
  <c r="F82" i="1"/>
  <c r="F75" i="1"/>
  <c r="F71" i="1"/>
  <c r="F59" i="1"/>
  <c r="F58" i="1" s="1"/>
  <c r="F57" i="1" s="1"/>
  <c r="F56" i="1" s="1"/>
  <c r="F55" i="1" s="1"/>
  <c r="F54" i="1" s="1"/>
  <c r="F53" i="1" s="1"/>
  <c r="F32" i="1"/>
  <c r="F31" i="1" s="1"/>
  <c r="F28" i="1"/>
  <c r="F27" i="1" s="1"/>
  <c r="G60" i="1"/>
  <c r="G61" i="1"/>
  <c r="G62" i="1"/>
  <c r="G63" i="1"/>
  <c r="G64" i="1"/>
  <c r="G72" i="1"/>
  <c r="G76" i="1"/>
  <c r="G91" i="1"/>
  <c r="G95" i="1"/>
  <c r="G97" i="1"/>
  <c r="G98" i="1"/>
  <c r="G102" i="1"/>
  <c r="G109" i="1"/>
  <c r="G117" i="1"/>
  <c r="G118" i="1"/>
  <c r="G119" i="1"/>
  <c r="G120" i="1"/>
  <c r="G16" i="1"/>
  <c r="G17" i="1"/>
  <c r="G18" i="1"/>
  <c r="G25" i="1"/>
  <c r="G26" i="1"/>
  <c r="G29" i="1"/>
  <c r="G30" i="1"/>
  <c r="G33" i="1"/>
  <c r="G37" i="1"/>
  <c r="G38" i="1"/>
  <c r="G39" i="1"/>
  <c r="G46" i="1"/>
  <c r="G47" i="1"/>
  <c r="G48" i="1"/>
  <c r="G49" i="1"/>
  <c r="G50" i="1"/>
  <c r="G51" i="1"/>
  <c r="G52" i="1"/>
  <c r="F168" i="1" l="1"/>
  <c r="F87" i="1"/>
  <c r="F74" i="1"/>
  <c r="F92" i="1"/>
  <c r="F138" i="1"/>
  <c r="F151" i="1"/>
  <c r="F155" i="1"/>
  <c r="F197" i="1"/>
  <c r="G108" i="1"/>
  <c r="F125" i="1"/>
  <c r="G176" i="1"/>
  <c r="F107" i="1"/>
  <c r="F106" i="1" s="1"/>
  <c r="F105" i="1" s="1"/>
  <c r="G107" i="1"/>
  <c r="G88" i="1"/>
  <c r="F70" i="1"/>
  <c r="F69" i="1" s="1"/>
  <c r="E178" i="1"/>
  <c r="E177" i="1" s="1"/>
  <c r="E176" i="1" s="1"/>
  <c r="E108" i="1"/>
  <c r="E107" i="1" s="1"/>
  <c r="E106" i="1" s="1"/>
  <c r="G106" i="1" s="1"/>
  <c r="E101" i="1"/>
  <c r="E100" i="1" s="1"/>
  <c r="E99" i="1" s="1"/>
  <c r="G99" i="1" s="1"/>
  <c r="E94" i="1"/>
  <c r="G94" i="1" s="1"/>
  <c r="E90" i="1"/>
  <c r="E89" i="1" s="1"/>
  <c r="E88" i="1" s="1"/>
  <c r="E74" i="1"/>
  <c r="E73" i="1" s="1"/>
  <c r="E75" i="1"/>
  <c r="G75" i="1" s="1"/>
  <c r="E71" i="1"/>
  <c r="E70" i="1" s="1"/>
  <c r="E69" i="1" s="1"/>
  <c r="E32" i="1"/>
  <c r="F159" i="1" l="1"/>
  <c r="G100" i="1"/>
  <c r="F196" i="1"/>
  <c r="G196" i="1" s="1"/>
  <c r="G197" i="1"/>
  <c r="G90" i="1"/>
  <c r="F104" i="1"/>
  <c r="G178" i="1"/>
  <c r="G71" i="1"/>
  <c r="E31" i="1"/>
  <c r="G31" i="1" s="1"/>
  <c r="G32" i="1"/>
  <c r="E93" i="1"/>
  <c r="G89" i="1"/>
  <c r="G101" i="1"/>
  <c r="G177" i="1"/>
  <c r="F150" i="1"/>
  <c r="F73" i="1"/>
  <c r="G73" i="1" s="1"/>
  <c r="G74" i="1"/>
  <c r="G69" i="1"/>
  <c r="G70" i="1"/>
  <c r="E213" i="1"/>
  <c r="E212" i="1" s="1"/>
  <c r="E211" i="1" s="1"/>
  <c r="E210" i="1" s="1"/>
  <c r="E190" i="1"/>
  <c r="E148" i="1"/>
  <c r="E144" i="1"/>
  <c r="E130" i="1"/>
  <c r="G130" i="1" s="1"/>
  <c r="E127" i="1"/>
  <c r="E189" i="1" l="1"/>
  <c r="G190" i="1"/>
  <c r="E126" i="1"/>
  <c r="G126" i="1" s="1"/>
  <c r="G127" i="1"/>
  <c r="F103" i="1"/>
  <c r="E129" i="1"/>
  <c r="G129" i="1" s="1"/>
  <c r="E92" i="1"/>
  <c r="G93" i="1"/>
  <c r="E147" i="1"/>
  <c r="G148" i="1"/>
  <c r="F137" i="1"/>
  <c r="E143" i="1"/>
  <c r="G144" i="1"/>
  <c r="E170" i="1"/>
  <c r="G170" i="1" s="1"/>
  <c r="E169" i="1"/>
  <c r="E166" i="1"/>
  <c r="E162" i="1"/>
  <c r="G92" i="1" l="1"/>
  <c r="E87" i="1"/>
  <c r="E142" i="1"/>
  <c r="G142" i="1" s="1"/>
  <c r="G143" i="1"/>
  <c r="E146" i="1"/>
  <c r="G146" i="1" s="1"/>
  <c r="G147" i="1"/>
  <c r="E165" i="1"/>
  <c r="G166" i="1"/>
  <c r="E168" i="1"/>
  <c r="G168" i="1" s="1"/>
  <c r="G169" i="1"/>
  <c r="E161" i="1"/>
  <c r="G162" i="1"/>
  <c r="E188" i="1"/>
  <c r="G188" i="1" s="1"/>
  <c r="G189" i="1"/>
  <c r="E157" i="1"/>
  <c r="E140" i="1"/>
  <c r="E116" i="1"/>
  <c r="E115" i="1" s="1"/>
  <c r="E114" i="1" s="1"/>
  <c r="E164" i="1" l="1"/>
  <c r="G164" i="1" s="1"/>
  <c r="G165" i="1"/>
  <c r="E156" i="1"/>
  <c r="G157" i="1"/>
  <c r="E139" i="1"/>
  <c r="G140" i="1"/>
  <c r="E160" i="1"/>
  <c r="G161" i="1"/>
  <c r="E175" i="1"/>
  <c r="E152" i="1"/>
  <c r="E125" i="1"/>
  <c r="G125" i="1" s="1"/>
  <c r="E105" i="1"/>
  <c r="E28" i="1"/>
  <c r="E151" i="1" l="1"/>
  <c r="G152" i="1"/>
  <c r="E159" i="1"/>
  <c r="G159" i="1" s="1"/>
  <c r="G160" i="1"/>
  <c r="E155" i="1"/>
  <c r="G155" i="1" s="1"/>
  <c r="G156" i="1"/>
  <c r="E104" i="1"/>
  <c r="G105" i="1"/>
  <c r="E27" i="1"/>
  <c r="G27" i="1" s="1"/>
  <c r="G28" i="1"/>
  <c r="E138" i="1"/>
  <c r="G138" i="1" s="1"/>
  <c r="G139" i="1"/>
  <c r="E216" i="1"/>
  <c r="G216" i="1" s="1"/>
  <c r="F213" i="1"/>
  <c r="E209" i="1"/>
  <c r="E208" i="1" s="1"/>
  <c r="E207" i="1" s="1"/>
  <c r="F202" i="1"/>
  <c r="E202" i="1"/>
  <c r="E201" i="1" s="1"/>
  <c r="E200" i="1" s="1"/>
  <c r="F195" i="1"/>
  <c r="E195" i="1"/>
  <c r="E194" i="1" s="1"/>
  <c r="E193" i="1" s="1"/>
  <c r="E174" i="1"/>
  <c r="E173" i="1" s="1"/>
  <c r="E172" i="1" s="1"/>
  <c r="F136" i="1"/>
  <c r="F123" i="1"/>
  <c r="E123" i="1"/>
  <c r="E122" i="1" s="1"/>
  <c r="F116" i="1"/>
  <c r="E113" i="1"/>
  <c r="E112" i="1" s="1"/>
  <c r="E111" i="1" s="1"/>
  <c r="E86" i="1"/>
  <c r="E85" i="1" s="1"/>
  <c r="F77" i="1"/>
  <c r="F78" i="1"/>
  <c r="F79" i="1"/>
  <c r="E78" i="1"/>
  <c r="E79" i="1"/>
  <c r="E77" i="1"/>
  <c r="F68" i="1"/>
  <c r="E68" i="1"/>
  <c r="E67" i="1" s="1"/>
  <c r="E66" i="1" s="1"/>
  <c r="E59" i="1"/>
  <c r="F45" i="1"/>
  <c r="E45" i="1"/>
  <c r="E44" i="1" s="1"/>
  <c r="E43" i="1" s="1"/>
  <c r="E42" i="1" s="1"/>
  <c r="E41" i="1" s="1"/>
  <c r="E40" i="1" s="1"/>
  <c r="F24" i="1"/>
  <c r="E24" i="1"/>
  <c r="E23" i="1" s="1"/>
  <c r="E22" i="1" s="1"/>
  <c r="F36" i="1"/>
  <c r="E36" i="1"/>
  <c r="E35" i="1" s="1"/>
  <c r="E34" i="1" s="1"/>
  <c r="F15" i="1"/>
  <c r="E15" i="1"/>
  <c r="E14" i="1" s="1"/>
  <c r="E13" i="1" s="1"/>
  <c r="E12" i="1" s="1"/>
  <c r="E11" i="1" s="1"/>
  <c r="E10" i="1" s="1"/>
  <c r="E58" i="1" l="1"/>
  <c r="G59" i="1"/>
  <c r="E103" i="1"/>
  <c r="G103" i="1" s="1"/>
  <c r="G104" i="1"/>
  <c r="F201" i="1"/>
  <c r="G202" i="1"/>
  <c r="G45" i="1"/>
  <c r="F44" i="1"/>
  <c r="E150" i="1"/>
  <c r="G151" i="1"/>
  <c r="F212" i="1"/>
  <c r="G213" i="1"/>
  <c r="F194" i="1"/>
  <c r="G195" i="1"/>
  <c r="F174" i="1"/>
  <c r="G175" i="1"/>
  <c r="F135" i="1"/>
  <c r="F122" i="1"/>
  <c r="G122" i="1" s="1"/>
  <c r="G123" i="1"/>
  <c r="F115" i="1"/>
  <c r="G116" i="1"/>
  <c r="F86" i="1"/>
  <c r="G87" i="1"/>
  <c r="F67" i="1"/>
  <c r="G68" i="1"/>
  <c r="F35" i="1"/>
  <c r="G36" i="1"/>
  <c r="F23" i="1"/>
  <c r="G24" i="1"/>
  <c r="F14" i="1"/>
  <c r="G15" i="1"/>
  <c r="E192" i="1"/>
  <c r="E65" i="1"/>
  <c r="E21" i="1"/>
  <c r="E20" i="1" s="1"/>
  <c r="E19" i="1" s="1"/>
  <c r="E9" i="1" s="1"/>
  <c r="E84" i="1" l="1"/>
  <c r="E137" i="1"/>
  <c r="G150" i="1"/>
  <c r="F200" i="1"/>
  <c r="G200" i="1" s="1"/>
  <c r="G201" i="1"/>
  <c r="G44" i="1"/>
  <c r="F43" i="1"/>
  <c r="E57" i="1"/>
  <c r="G58" i="1"/>
  <c r="F211" i="1"/>
  <c r="G212" i="1"/>
  <c r="F193" i="1"/>
  <c r="G194" i="1"/>
  <c r="F173" i="1"/>
  <c r="G174" i="1"/>
  <c r="F114" i="1"/>
  <c r="G115" i="1"/>
  <c r="F85" i="1"/>
  <c r="F84" i="1" s="1"/>
  <c r="G86" i="1"/>
  <c r="F66" i="1"/>
  <c r="G67" i="1"/>
  <c r="F34" i="1"/>
  <c r="G34" i="1" s="1"/>
  <c r="G35" i="1"/>
  <c r="F22" i="1"/>
  <c r="G23" i="1"/>
  <c r="F13" i="1"/>
  <c r="G14" i="1"/>
  <c r="G43" i="1" l="1"/>
  <c r="F42" i="1"/>
  <c r="G137" i="1"/>
  <c r="E136" i="1"/>
  <c r="E56" i="1"/>
  <c r="G57" i="1"/>
  <c r="F210" i="1"/>
  <c r="G211" i="1"/>
  <c r="G193" i="1"/>
  <c r="F192" i="1"/>
  <c r="G192" i="1" s="1"/>
  <c r="F172" i="1"/>
  <c r="G172" i="1" s="1"/>
  <c r="G173" i="1"/>
  <c r="F113" i="1"/>
  <c r="G114" i="1"/>
  <c r="G84" i="1"/>
  <c r="G85" i="1"/>
  <c r="G66" i="1"/>
  <c r="F65" i="1"/>
  <c r="G65" i="1" s="1"/>
  <c r="G22" i="1"/>
  <c r="F21" i="1"/>
  <c r="F12" i="1"/>
  <c r="G13" i="1"/>
  <c r="E135" i="1" l="1"/>
  <c r="G136" i="1"/>
  <c r="G42" i="1"/>
  <c r="F41" i="1"/>
  <c r="E55" i="1"/>
  <c r="G56" i="1"/>
  <c r="F209" i="1"/>
  <c r="G210" i="1"/>
  <c r="F112" i="1"/>
  <c r="G113" i="1"/>
  <c r="F20" i="1"/>
  <c r="G21" i="1"/>
  <c r="F11" i="1"/>
  <c r="G12" i="1"/>
  <c r="G41" i="1" l="1"/>
  <c r="F40" i="1"/>
  <c r="G40" i="1" s="1"/>
  <c r="E54" i="1"/>
  <c r="G55" i="1"/>
  <c r="E110" i="1"/>
  <c r="G135" i="1"/>
  <c r="F208" i="1"/>
  <c r="G209" i="1"/>
  <c r="F111" i="1"/>
  <c r="G112" i="1"/>
  <c r="F19" i="1"/>
  <c r="G19" i="1" s="1"/>
  <c r="G20" i="1"/>
  <c r="F10" i="1"/>
  <c r="G11" i="1"/>
  <c r="E53" i="1" l="1"/>
  <c r="G54" i="1"/>
  <c r="F207" i="1"/>
  <c r="G207" i="1" s="1"/>
  <c r="G208" i="1"/>
  <c r="G111" i="1"/>
  <c r="F110" i="1"/>
  <c r="G110" i="1" s="1"/>
  <c r="G10" i="1"/>
  <c r="F9" i="1"/>
  <c r="G53" i="1" l="1"/>
  <c r="E8" i="1"/>
  <c r="G9" i="1"/>
  <c r="F8" i="1"/>
  <c r="G8" i="1" s="1"/>
</calcChain>
</file>

<file path=xl/sharedStrings.xml><?xml version="1.0" encoding="utf-8"?>
<sst xmlns="http://schemas.openxmlformats.org/spreadsheetml/2006/main" count="567" uniqueCount="161">
  <si>
    <t/>
  </si>
  <si>
    <t>РП</t>
  </si>
  <si>
    <t>КЦСР</t>
  </si>
  <si>
    <t>КВР</t>
  </si>
  <si>
    <t>Наименование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</si>
  <si>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</si>
  <si>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</si>
  <si>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</si>
  <si>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</si>
  <si>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</si>
  <si>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</si>
  <si>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</si>
  <si>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</si>
  <si>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</si>
  <si>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</si>
  <si>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</si>
  <si>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</si>
  <si>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</si>
  <si>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</si>
  <si>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</si>
  <si>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</si>
  <si>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</si>
  <si>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</si>
  <si>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</si>
  <si>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</si>
  <si>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0200</t>
  </si>
  <si>
    <t>0203</t>
  </si>
  <si>
    <t>Мобилизационная и вневойсковая подготовка</t>
  </si>
  <si>
    <t>0300</t>
  </si>
  <si>
    <t>0310</t>
  </si>
  <si>
    <t>0400</t>
  </si>
  <si>
    <t>0409</t>
  </si>
  <si>
    <t>Дорожное хозяйство (дорожные фонды)</t>
  </si>
  <si>
    <t>0500</t>
  </si>
  <si>
    <t>0502</t>
  </si>
  <si>
    <t>0503</t>
  </si>
  <si>
    <t>Благоустройство</t>
  </si>
  <si>
    <t>0800</t>
  </si>
  <si>
    <t>0801</t>
  </si>
  <si>
    <t>Культура</t>
  </si>
  <si>
    <t>Социальное обеспечение населения</t>
  </si>
  <si>
    <t>Прочие межбюджетные трансферты общего характера</t>
  </si>
  <si>
    <t>0501</t>
  </si>
  <si>
    <t>Жилищное хозяйство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</si>
  <si>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</si>
  <si>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</si>
  <si>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</si>
  <si>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</si>
  <si>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</si>
  <si>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</si>
  <si>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</si>
  <si>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</si>
  <si>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</si>
  <si>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</si>
  <si>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</si>
  <si>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</si>
  <si>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</si>
  <si>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</si>
  <si>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</si>
  <si>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</si>
  <si>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</si>
  <si>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</si>
  <si>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</si>
  <si>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</si>
  <si>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</si>
  <si>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</si>
  <si>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</si>
  <si>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</si>
  <si>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</si>
  <si>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</si>
  <si>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</si>
  <si>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</si>
  <si>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</si>
  <si>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</si>
  <si>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</si>
  <si>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</si>
  <si>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</si>
  <si>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</si>
  <si>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Закупка энергетических ресурсов</t>
  </si>
  <si>
    <t>Расходы на содержание муниципальных служащих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</si>
  <si>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</si>
  <si>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</si>
  <si>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</si>
  <si>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129004004С</t>
  </si>
  <si>
    <t>129004001С</t>
  </si>
  <si>
    <t>Расходы по аппарату администрации сельского поселения «Победа»</t>
  </si>
  <si>
    <t>Подпрограмма «Поддержка жилищно-коммунального хозяйства и благоустройства территории сельского поселения «Победа»</t>
  </si>
  <si>
    <t>123034003Б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</si>
  <si>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</si>
  <si>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</si>
  <si>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</si>
  <si>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121014001Б</t>
  </si>
  <si>
    <t>121014002Б</t>
  </si>
  <si>
    <t>Подпрограмма «Осуществление дорожной деятельности в границах сельского поселения «Победа»</t>
  </si>
  <si>
    <t>122014001Б</t>
  </si>
  <si>
    <t>122014002Б</t>
  </si>
  <si>
    <t>Работы по ремонту автомобильных дорог и дорожных сооружений</t>
  </si>
  <si>
    <t>123034001Б</t>
  </si>
  <si>
    <t>Содержание муниципального жилого фонда сельского поселения</t>
  </si>
  <si>
    <t>123034002П</t>
  </si>
  <si>
    <t xml:space="preserve">Коммунальное хозяйство </t>
  </si>
  <si>
    <t>123014002П</t>
  </si>
  <si>
    <t>123014003П</t>
  </si>
  <si>
    <t>123024001Б</t>
  </si>
  <si>
    <t>Благоустройство воинских захоронений</t>
  </si>
  <si>
    <t>123024002Б</t>
  </si>
  <si>
    <t>Окашивание населенных пунктов</t>
  </si>
  <si>
    <t>123024003Б</t>
  </si>
  <si>
    <t>Приобретение материалов для благоустройства</t>
  </si>
  <si>
    <t>123024004Б</t>
  </si>
  <si>
    <t>123024005Б</t>
  </si>
  <si>
    <t>Подпрограмма «Поддержка местных инициатив муниципального образования сельское поселение «Победа»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</si>
  <si>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</si>
  <si>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</si>
  <si>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127014001В</t>
  </si>
  <si>
    <t>Субсидия на содержание учреждений культуры сельского поселения</t>
  </si>
  <si>
    <t>127014001Г</t>
  </si>
  <si>
    <t>Пенсионное обеспечение</t>
  </si>
  <si>
    <t>Подпрограмма «Социальная поддержка населения в сельском поселении «Победа»</t>
  </si>
  <si>
    <t>125014002Э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</si>
  <si>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</si>
  <si>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</si>
  <si>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</si>
  <si>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</si>
  <si>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125014001Б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</si>
  <si>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</si>
  <si>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</si>
  <si>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</si>
  <si>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</si>
  <si>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124014001Б</t>
  </si>
  <si>
    <t>Содержание спортивного комплекса</t>
  </si>
  <si>
    <t>129004003П</t>
  </si>
  <si>
    <t>129004003С</t>
  </si>
  <si>
    <t>0314</t>
  </si>
  <si>
    <t>Другие вопросы в области национальной безопасности и правоохранительной деятельности</t>
  </si>
  <si>
    <t>128024001Б</t>
  </si>
  <si>
    <t>Приобретение информационных материалов по профилактике терроризма и экстремизма</t>
  </si>
  <si>
    <t>1101</t>
  </si>
  <si>
    <t xml:space="preserve">Защита нселения и территории от чрезвычайных ситуаций природного и техногенного характера, пожарная безопасность </t>
  </si>
  <si>
    <t>Устройство детской спортивной площадки</t>
  </si>
  <si>
    <t>Иные межбюджетные трансферты на переданные полномочия на осуществление дорожной деятельности (ремонт дворовых территорий)</t>
  </si>
  <si>
    <t>12201S102П</t>
  </si>
  <si>
    <t>0412</t>
  </si>
  <si>
    <t>Другие вопросы в области национальной экономики</t>
  </si>
  <si>
    <t>Формирование земельных участков (межевание, кадастровый учет и прочие работы)</t>
  </si>
  <si>
    <t>123024006Б</t>
  </si>
  <si>
    <t>123014005П</t>
  </si>
  <si>
    <t>Переданные полномочия по реконструкции и ремонту в границах сельского поселения объектов водоснабжения и водоотведения</t>
  </si>
  <si>
    <t>127024001В</t>
  </si>
  <si>
    <t>Ремонт зданий учреждений культуры</t>
  </si>
  <si>
    <t>Устройство детской спортивной площадки за счет областного бюджета</t>
  </si>
  <si>
    <t>Устройство детской спортивной площадки за счет средств депутатов Законодательного Собрания</t>
  </si>
  <si>
    <t>12602S9005</t>
  </si>
  <si>
    <t>122024002Б</t>
  </si>
  <si>
    <t>Мероприятия, направленные на безопасность дорожного движения (установка автобусных стоянок, дорожных знаков, прочие расходы)</t>
  </si>
  <si>
    <r>
      <rPr>
        <b/>
        <sz val="11"/>
        <color rgb="FF000000"/>
        <rFont val="Times New Roman"/>
        <family val="1"/>
        <charset val="204"/>
      </rPr>
      <t xml:space="preserve">Приложение 6
</t>
    </r>
    <r>
      <rPr>
        <sz val="11"/>
        <color rgb="FF000000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 апреля 2022 года № 
«Об утверждении отчета об исполнении бюджета
 муниципального образования сельское поселение 
"Победа" Ржевского района Тверской области
 за 2021 год»</t>
    </r>
  </si>
  <si>
    <t xml:space="preserve">Распределение бюджетных ассигнований бюджета муниципального образования сельское поселение "Победа" Ржевского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за 2021 год </t>
  </si>
  <si>
    <t>Уточненный план</t>
  </si>
  <si>
    <t>Кассовое исполнение</t>
  </si>
  <si>
    <t>% исполнения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</si>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</sst>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right" vertical="center" wrapText="1" inden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tabSelected="1" view="pageBreakPreview" topLeftCell="A2" zoomScaleNormal="100" zoomScaleSheetLayoutView="100" workbookViewId="0">
      <selection activeCell="A9" sqref="A9:G222"/>
    </sheetView>
  </sheetViews>
  <sheetFormatPr defaultColWidth="9.28515625" defaultRowHeight="15.7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8" style="11" customWidth="1"/>
    <col min="6" max="6" width="17.28515625" style="11" customWidth="1"/>
    <col min="7" max="7" width="14.42578125" style="2" customWidth="1"/>
    <col min="8" max="16384" width="9.28515625" style="1"/>
  </cols>
  <sheetData>
    <row r="1" spans="1:7" ht="130.5" customHeight="1" x14ac:dyDescent="0.25">
      <c r="A1" s="29" t="s">
        <v>155</v>
      </c>
      <c r="B1" s="29"/>
      <c r="C1" s="29"/>
      <c r="D1" s="29"/>
      <c r="E1" s="29"/>
      <c r="F1" s="29"/>
      <c r="G1" s="29"/>
    </row>
    <row r="2" spans="1:7" s="2" customFormat="1" ht="79.5" customHeight="1" x14ac:dyDescent="0.25">
      <c r="A2" s="30" t="s">
        <v>156</v>
      </c>
      <c r="B2" s="30"/>
      <c r="C2" s="30"/>
      <c r="D2" s="30"/>
      <c r="E2" s="30"/>
      <c r="F2" s="30"/>
      <c r="G2" s="30"/>
    </row>
    <row r="3" spans="1:7" s="2" customFormat="1" x14ac:dyDescent="0.25">
      <c r="A3" s="31" t="s">
        <v>0</v>
      </c>
      <c r="B3" s="31"/>
      <c r="C3" s="31"/>
      <c r="D3" s="31"/>
      <c r="E3" s="31"/>
      <c r="F3" s="31"/>
      <c r="G3" s="31"/>
    </row>
    <row r="4" spans="1:7" s="2" customFormat="1" ht="16.5" customHeight="1" x14ac:dyDescent="0.25">
      <c r="A4" s="32" t="s">
        <v>1</v>
      </c>
      <c r="B4" s="32" t="s">
        <v>2</v>
      </c>
      <c r="C4" s="32" t="s">
        <v>3</v>
      </c>
      <c r="D4" s="32" t="s">
        <v>4</v>
      </c>
      <c r="E4" s="32" t="s">
        <v>44</v>
      </c>
      <c r="F4" s="32"/>
      <c r="G4" s="32" t="s">
        <v>159</v>
      </c>
    </row>
    <row r="5" spans="1:7" s="2" customFormat="1" ht="15.75" customHeight="1" x14ac:dyDescent="0.25">
      <c r="A5" s="32" t="s">
        <v>0</v>
      </c>
      <c r="B5" s="32" t="s">
        <v>0</v>
      </c>
      <c r="C5" s="32" t="s">
        <v>0</v>
      </c>
      <c r="D5" s="32" t="s">
        <v>0</v>
      </c>
      <c r="E5" s="33" t="s">
        <v>157</v>
      </c>
      <c r="F5" s="33" t="s">
        <v>158</v>
      </c>
      <c r="G5" s="32"/>
    </row>
    <row r="6" spans="1:7" s="2" customFormat="1" x14ac:dyDescent="0.25">
      <c r="A6" s="32" t="s">
        <v>0</v>
      </c>
      <c r="B6" s="32" t="s">
        <v>0</v>
      </c>
      <c r="C6" s="32" t="s">
        <v>0</v>
      </c>
      <c r="D6" s="32" t="s">
        <v>0</v>
      </c>
      <c r="E6" s="33"/>
      <c r="F6" s="33"/>
      <c r="G6" s="32"/>
    </row>
    <row r="7" spans="1:7" s="2" customFormat="1" x14ac:dyDescent="0.25">
      <c r="A7" s="15" t="s">
        <v>5</v>
      </c>
      <c r="B7" s="15" t="s">
        <v>6</v>
      </c>
      <c r="C7" s="15" t="s">
        <v>7</v>
      </c>
      <c r="D7" s="15" t="s">
        <v>8</v>
      </c>
      <c r="E7" s="10" t="s">
        <v>9</v>
      </c>
      <c r="F7" s="10" t="s">
        <v>10</v>
      </c>
      <c r="G7" s="15" t="s">
        <v>11</v>
      </c>
    </row>
    <row r="8" spans="1:7" s="3" customFormat="1" x14ac:dyDescent="0.25">
      <c r="A8" s="16" t="s">
        <v>0</v>
      </c>
      <c r="B8" s="16" t="s">
        <v>0</v>
      </c>
      <c r="C8" s="16" t="s">
        <v>0</v>
      </c>
      <c r="D8" s="17" t="s">
        <v>12</v>
      </c>
      <c r="E8" s="18">
        <f>SUM(E9,E53,E65,E84,E110,E172,E192,E207,E216)</f>
        <v>15574959</v>
      </c>
      <c r="F8" s="18">
        <f>SUM(F9,F53,F65,F84,F110,F172,F192,F207,F216)</f>
        <v>14982924.460000001</v>
      </c>
      <c r="G8" s="19">
        <f>F8/E8*100</f>
        <v>96.198805146132344</v>
      </c>
    </row>
    <row r="9" spans="1:7" s="3" customFormat="1" x14ac:dyDescent="0.25">
      <c r="A9" s="4" t="s">
        <v>13</v>
      </c>
      <c r="B9" s="5"/>
      <c r="C9" s="5"/>
      <c r="D9" s="6" t="s">
        <v>45</v>
      </c>
      <c r="E9" s="18">
        <f>E10+E19+E40</f>
        <v>2628524</v>
      </c>
      <c r="F9" s="18">
        <f t="shared" ref="F9" si="0">F10+F19+F40</f>
        <v>2567660.4699999997</v>
      </c>
      <c r="G9" s="19">
        <f>F9/E9*100</f>
        <v>97.684497839852312</v>
      </c>
    </row>
    <row r="10" spans="1:7" s="3" customFormat="1" ht="63" x14ac:dyDescent="0.25">
      <c r="A10" s="12" t="s">
        <v>14</v>
      </c>
      <c r="B10" s="13"/>
      <c r="C10" s="13"/>
      <c r="D10" s="14" t="s">
        <v>80</v>
      </c>
      <c r="E10" s="20">
        <f>E11</f>
        <v>756007.87</v>
      </c>
      <c r="F10" s="20">
        <f t="shared" ref="F10:F14" si="1">F11</f>
        <v>756007.69</v>
      </c>
      <c r="G10" s="21">
        <f>F10/E10*100</f>
        <v>99.999976190724041</v>
      </c>
    </row>
    <row r="11" spans="1:7" s="3" customFormat="1" ht="78.75" x14ac:dyDescent="0.25">
      <c r="A11" s="12" t="s">
        <v>14</v>
      </c>
      <c r="B11" s="13">
        <v>1200000000</v>
      </c>
      <c r="C11" s="13"/>
      <c r="D11" s="14" t="s">
        <v>81</v>
      </c>
      <c r="E11" s="20">
        <f>E12</f>
        <v>756007.87</v>
      </c>
      <c r="F11" s="20">
        <f t="shared" si="1"/>
        <v>756007.69</v>
      </c>
      <c r="G11" s="21">
        <f t="shared" ref="G11:G74" si="2">F11/E11*100</f>
        <v>99.999976190724041</v>
      </c>
    </row>
    <row r="12" spans="1:7" s="3" customFormat="1" x14ac:dyDescent="0.25">
      <c r="A12" s="12" t="s">
        <v>14</v>
      </c>
      <c r="B12" s="13">
        <v>1290000000</v>
      </c>
      <c r="C12" s="13"/>
      <c r="D12" s="14" t="s">
        <v>82</v>
      </c>
      <c r="E12" s="20">
        <f>E13</f>
        <v>756007.87</v>
      </c>
      <c r="F12" s="20">
        <f t="shared" si="1"/>
        <v>756007.69</v>
      </c>
      <c r="G12" s="21">
        <f t="shared" si="2"/>
        <v>99.999976190724041</v>
      </c>
    </row>
    <row r="13" spans="1:7" s="3" customFormat="1" x14ac:dyDescent="0.25">
      <c r="A13" s="12" t="s">
        <v>14</v>
      </c>
      <c r="B13" s="13" t="s">
        <v>83</v>
      </c>
      <c r="C13" s="13"/>
      <c r="D13" s="14" t="s">
        <v>46</v>
      </c>
      <c r="E13" s="20">
        <f>E14</f>
        <v>756007.87</v>
      </c>
      <c r="F13" s="20">
        <f t="shared" si="1"/>
        <v>756007.69</v>
      </c>
      <c r="G13" s="21">
        <f t="shared" si="2"/>
        <v>99.999976190724041</v>
      </c>
    </row>
    <row r="14" spans="1:7" s="3" customFormat="1" ht="110.25" x14ac:dyDescent="0.25">
      <c r="A14" s="12" t="s">
        <v>14</v>
      </c>
      <c r="B14" s="13" t="s">
        <v>83</v>
      </c>
      <c r="C14" s="13">
        <v>100</v>
      </c>
      <c r="D14" s="14" t="s">
        <v>16</v>
      </c>
      <c r="E14" s="20">
        <f>E15</f>
        <v>756007.87</v>
      </c>
      <c r="F14" s="20">
        <f t="shared" si="1"/>
        <v>756007.69</v>
      </c>
      <c r="G14" s="21">
        <f t="shared" si="2"/>
        <v>99.999976190724041</v>
      </c>
    </row>
    <row r="15" spans="1:7" s="3" customFormat="1" ht="47.25" x14ac:dyDescent="0.25">
      <c r="A15" s="12" t="s">
        <v>14</v>
      </c>
      <c r="B15" s="13" t="s">
        <v>83</v>
      </c>
      <c r="C15" s="13">
        <v>120</v>
      </c>
      <c r="D15" s="14" t="s">
        <v>47</v>
      </c>
      <c r="E15" s="20">
        <f>SUM(E16:E18)</f>
        <v>756007.87</v>
      </c>
      <c r="F15" s="20">
        <f t="shared" ref="F15" si="3">SUM(F16:F18)</f>
        <v>756007.69</v>
      </c>
      <c r="G15" s="21">
        <f t="shared" si="2"/>
        <v>99.999976190724041</v>
      </c>
    </row>
    <row r="16" spans="1:7" s="3" customFormat="1" ht="31.5" x14ac:dyDescent="0.25">
      <c r="A16" s="12" t="s">
        <v>14</v>
      </c>
      <c r="B16" s="13" t="s">
        <v>83</v>
      </c>
      <c r="C16" s="13">
        <v>121</v>
      </c>
      <c r="D16" s="14" t="s">
        <v>48</v>
      </c>
      <c r="E16" s="20">
        <v>566350.87</v>
      </c>
      <c r="F16" s="20">
        <v>566350.87</v>
      </c>
      <c r="G16" s="21">
        <f t="shared" si="2"/>
        <v>100</v>
      </c>
    </row>
    <row r="17" spans="1:7" s="3" customFormat="1" ht="63" x14ac:dyDescent="0.25">
      <c r="A17" s="12" t="s">
        <v>14</v>
      </c>
      <c r="B17" s="13" t="s">
        <v>83</v>
      </c>
      <c r="C17" s="13">
        <v>122</v>
      </c>
      <c r="D17" s="14" t="s">
        <v>49</v>
      </c>
      <c r="E17" s="20">
        <v>15228</v>
      </c>
      <c r="F17" s="20">
        <v>15228</v>
      </c>
      <c r="G17" s="21">
        <f t="shared" si="2"/>
        <v>100</v>
      </c>
    </row>
    <row r="18" spans="1:7" s="3" customFormat="1" ht="94.5" x14ac:dyDescent="0.25">
      <c r="A18" s="12" t="s">
        <v>14</v>
      </c>
      <c r="B18" s="13" t="s">
        <v>83</v>
      </c>
      <c r="C18" s="13">
        <v>129</v>
      </c>
      <c r="D18" s="14" t="s">
        <v>50</v>
      </c>
      <c r="E18" s="20">
        <v>174429</v>
      </c>
      <c r="F18" s="20">
        <v>174428.82</v>
      </c>
      <c r="G18" s="21">
        <f t="shared" si="2"/>
        <v>99.99989680615036</v>
      </c>
    </row>
    <row r="19" spans="1:7" s="3" customFormat="1" ht="94.5" x14ac:dyDescent="0.25">
      <c r="A19" s="12" t="s">
        <v>19</v>
      </c>
      <c r="B19" s="13"/>
      <c r="C19" s="13"/>
      <c r="D19" s="14" t="s">
        <v>20</v>
      </c>
      <c r="E19" s="20">
        <f>E20</f>
        <v>1699992.13</v>
      </c>
      <c r="F19" s="20">
        <f t="shared" ref="F19" si="4">F20</f>
        <v>1670394.3599999999</v>
      </c>
      <c r="G19" s="21">
        <f t="shared" si="2"/>
        <v>98.258946645829468</v>
      </c>
    </row>
    <row r="20" spans="1:7" s="3" customFormat="1" ht="78.75" x14ac:dyDescent="0.25">
      <c r="A20" s="12" t="s">
        <v>19</v>
      </c>
      <c r="B20" s="13">
        <v>1200000000</v>
      </c>
      <c r="C20" s="13"/>
      <c r="D20" s="14" t="s">
        <v>81</v>
      </c>
      <c r="E20" s="20">
        <f>E21</f>
        <v>1699992.13</v>
      </c>
      <c r="F20" s="20">
        <f t="shared" ref="F20" si="5">F21</f>
        <v>1670394.3599999999</v>
      </c>
      <c r="G20" s="21">
        <f t="shared" si="2"/>
        <v>98.258946645829468</v>
      </c>
    </row>
    <row r="21" spans="1:7" s="3" customFormat="1" x14ac:dyDescent="0.25">
      <c r="A21" s="12" t="s">
        <v>19</v>
      </c>
      <c r="B21" s="13">
        <v>1290000000</v>
      </c>
      <c r="C21" s="13"/>
      <c r="D21" s="14" t="s">
        <v>15</v>
      </c>
      <c r="E21" s="20">
        <f>E22+E34</f>
        <v>1699992.13</v>
      </c>
      <c r="F21" s="20">
        <f t="shared" ref="F21" si="6">F22+F34</f>
        <v>1670394.3599999999</v>
      </c>
      <c r="G21" s="21">
        <f t="shared" si="2"/>
        <v>98.258946645829468</v>
      </c>
    </row>
    <row r="22" spans="1:7" s="3" customFormat="1" ht="31.5" x14ac:dyDescent="0.25">
      <c r="A22" s="12" t="s">
        <v>19</v>
      </c>
      <c r="B22" s="13" t="s">
        <v>84</v>
      </c>
      <c r="C22" s="13"/>
      <c r="D22" s="14" t="s">
        <v>85</v>
      </c>
      <c r="E22" s="20">
        <f>SUM(E23,E27,E31)</f>
        <v>782007.32</v>
      </c>
      <c r="F22" s="20">
        <f t="shared" ref="F22" si="7">SUM(F23,F27,F31)</f>
        <v>758962.37</v>
      </c>
      <c r="G22" s="21">
        <f t="shared" si="2"/>
        <v>97.053103032334803</v>
      </c>
    </row>
    <row r="23" spans="1:7" s="3" customFormat="1" ht="110.25" x14ac:dyDescent="0.25">
      <c r="A23" s="12" t="s">
        <v>19</v>
      </c>
      <c r="B23" s="13" t="s">
        <v>84</v>
      </c>
      <c r="C23" s="13">
        <v>100</v>
      </c>
      <c r="D23" s="14" t="s">
        <v>16</v>
      </c>
      <c r="E23" s="20">
        <f>E24</f>
        <v>299429.32</v>
      </c>
      <c r="F23" s="20">
        <f t="shared" ref="F23" si="8">F24</f>
        <v>299428.98</v>
      </c>
      <c r="G23" s="21">
        <f t="shared" si="2"/>
        <v>99.999886450665542</v>
      </c>
    </row>
    <row r="24" spans="1:7" s="3" customFormat="1" ht="47.25" x14ac:dyDescent="0.25">
      <c r="A24" s="12" t="s">
        <v>19</v>
      </c>
      <c r="B24" s="13" t="s">
        <v>84</v>
      </c>
      <c r="C24" s="13">
        <v>120</v>
      </c>
      <c r="D24" s="14" t="s">
        <v>47</v>
      </c>
      <c r="E24" s="20">
        <f>SUM(E25:E26)</f>
        <v>299429.32</v>
      </c>
      <c r="F24" s="20">
        <f t="shared" ref="F24" si="9">SUM(F25:F26)</f>
        <v>299428.98</v>
      </c>
      <c r="G24" s="21">
        <f t="shared" si="2"/>
        <v>99.999886450665542</v>
      </c>
    </row>
    <row r="25" spans="1:7" s="3" customFormat="1" ht="31.5" x14ac:dyDescent="0.25">
      <c r="A25" s="12" t="s">
        <v>19</v>
      </c>
      <c r="B25" s="13" t="s">
        <v>84</v>
      </c>
      <c r="C25" s="13">
        <v>121</v>
      </c>
      <c r="D25" s="14" t="s">
        <v>48</v>
      </c>
      <c r="E25" s="20">
        <v>231910.92</v>
      </c>
      <c r="F25" s="20">
        <v>231910.92</v>
      </c>
      <c r="G25" s="21">
        <f t="shared" si="2"/>
        <v>100</v>
      </c>
    </row>
    <row r="26" spans="1:7" s="3" customFormat="1" ht="94.5" x14ac:dyDescent="0.25">
      <c r="A26" s="12" t="s">
        <v>19</v>
      </c>
      <c r="B26" s="13" t="s">
        <v>84</v>
      </c>
      <c r="C26" s="13">
        <v>129</v>
      </c>
      <c r="D26" s="14" t="s">
        <v>50</v>
      </c>
      <c r="E26" s="20">
        <v>67518.399999999994</v>
      </c>
      <c r="F26" s="20">
        <v>67518.06</v>
      </c>
      <c r="G26" s="21">
        <f t="shared" si="2"/>
        <v>99.999496433564786</v>
      </c>
    </row>
    <row r="27" spans="1:7" s="3" customFormat="1" ht="47.25" x14ac:dyDescent="0.25">
      <c r="A27" s="12" t="s">
        <v>19</v>
      </c>
      <c r="B27" s="13" t="s">
        <v>84</v>
      </c>
      <c r="C27" s="13">
        <v>200</v>
      </c>
      <c r="D27" s="14" t="s">
        <v>17</v>
      </c>
      <c r="E27" s="20">
        <f>E28</f>
        <v>482030.56</v>
      </c>
      <c r="F27" s="20">
        <f>F28</f>
        <v>459533.38</v>
      </c>
      <c r="G27" s="21">
        <f t="shared" si="2"/>
        <v>95.332831179832255</v>
      </c>
    </row>
    <row r="28" spans="1:7" s="3" customFormat="1" ht="47.25" x14ac:dyDescent="0.25">
      <c r="A28" s="12" t="s">
        <v>19</v>
      </c>
      <c r="B28" s="13" t="s">
        <v>84</v>
      </c>
      <c r="C28" s="13">
        <v>240</v>
      </c>
      <c r="D28" s="14" t="s">
        <v>51</v>
      </c>
      <c r="E28" s="20">
        <f>SUM(E29:E30)</f>
        <v>482030.56</v>
      </c>
      <c r="F28" s="20">
        <f>SUM(F29:F30)</f>
        <v>459533.38</v>
      </c>
      <c r="G28" s="21">
        <f t="shared" si="2"/>
        <v>95.332831179832255</v>
      </c>
    </row>
    <row r="29" spans="1:7" s="3" customFormat="1" x14ac:dyDescent="0.25">
      <c r="A29" s="12" t="s">
        <v>19</v>
      </c>
      <c r="B29" s="13" t="s">
        <v>84</v>
      </c>
      <c r="C29" s="13">
        <v>244</v>
      </c>
      <c r="D29" s="14" t="s">
        <v>52</v>
      </c>
      <c r="E29" s="20">
        <v>471287.41</v>
      </c>
      <c r="F29" s="20">
        <v>456060.44</v>
      </c>
      <c r="G29" s="21">
        <f t="shared" si="2"/>
        <v>96.769069218292941</v>
      </c>
    </row>
    <row r="30" spans="1:7" s="3" customFormat="1" x14ac:dyDescent="0.25">
      <c r="A30" s="12" t="s">
        <v>19</v>
      </c>
      <c r="B30" s="13" t="s">
        <v>84</v>
      </c>
      <c r="C30" s="13">
        <v>247</v>
      </c>
      <c r="D30" s="14" t="s">
        <v>78</v>
      </c>
      <c r="E30" s="20">
        <v>10743.15</v>
      </c>
      <c r="F30" s="20">
        <v>3472.94</v>
      </c>
      <c r="G30" s="21">
        <f t="shared" si="2"/>
        <v>32.327017681033965</v>
      </c>
    </row>
    <row r="31" spans="1:7" s="3" customFormat="1" x14ac:dyDescent="0.25">
      <c r="A31" s="12" t="s">
        <v>19</v>
      </c>
      <c r="B31" s="13" t="s">
        <v>84</v>
      </c>
      <c r="C31" s="13">
        <v>800</v>
      </c>
      <c r="D31" s="14" t="s">
        <v>18</v>
      </c>
      <c r="E31" s="20">
        <f>E32</f>
        <v>547.44000000000005</v>
      </c>
      <c r="F31" s="20">
        <f>F32</f>
        <v>0.01</v>
      </c>
      <c r="G31" s="21">
        <f t="shared" si="2"/>
        <v>1.8266842028350136E-3</v>
      </c>
    </row>
    <row r="32" spans="1:7" s="3" customFormat="1" ht="31.5" x14ac:dyDescent="0.25">
      <c r="A32" s="12" t="s">
        <v>19</v>
      </c>
      <c r="B32" s="13" t="s">
        <v>84</v>
      </c>
      <c r="C32" s="13">
        <v>850</v>
      </c>
      <c r="D32" s="14" t="s">
        <v>53</v>
      </c>
      <c r="E32" s="20">
        <f>E33</f>
        <v>547.44000000000005</v>
      </c>
      <c r="F32" s="20">
        <f>F33</f>
        <v>0.01</v>
      </c>
      <c r="G32" s="21">
        <f t="shared" si="2"/>
        <v>1.8266842028350136E-3</v>
      </c>
    </row>
    <row r="33" spans="1:7" s="3" customFormat="1" x14ac:dyDescent="0.25">
      <c r="A33" s="12" t="s">
        <v>19</v>
      </c>
      <c r="B33" s="13" t="s">
        <v>84</v>
      </c>
      <c r="C33" s="13">
        <v>853</v>
      </c>
      <c r="D33" s="14" t="s">
        <v>54</v>
      </c>
      <c r="E33" s="20">
        <v>547.44000000000005</v>
      </c>
      <c r="F33" s="20">
        <v>0.01</v>
      </c>
      <c r="G33" s="21">
        <f t="shared" si="2"/>
        <v>1.8266842028350136E-3</v>
      </c>
    </row>
    <row r="34" spans="1:7" s="3" customFormat="1" ht="31.5" x14ac:dyDescent="0.25">
      <c r="A34" s="12" t="s">
        <v>19</v>
      </c>
      <c r="B34" s="13" t="s">
        <v>132</v>
      </c>
      <c r="C34" s="13"/>
      <c r="D34" s="14" t="s">
        <v>79</v>
      </c>
      <c r="E34" s="20">
        <f>E35</f>
        <v>917984.80999999994</v>
      </c>
      <c r="F34" s="20">
        <f t="shared" ref="F34:F35" si="10">F35</f>
        <v>911431.99</v>
      </c>
      <c r="G34" s="21">
        <f t="shared" si="2"/>
        <v>99.286173373609529</v>
      </c>
    </row>
    <row r="35" spans="1:7" s="3" customFormat="1" ht="110.25" x14ac:dyDescent="0.25">
      <c r="A35" s="12" t="s">
        <v>19</v>
      </c>
      <c r="B35" s="13" t="s">
        <v>132</v>
      </c>
      <c r="C35" s="13">
        <v>100</v>
      </c>
      <c r="D35" s="14" t="s">
        <v>16</v>
      </c>
      <c r="E35" s="20">
        <f>E36</f>
        <v>917984.80999999994</v>
      </c>
      <c r="F35" s="20">
        <f t="shared" si="10"/>
        <v>911431.99</v>
      </c>
      <c r="G35" s="21">
        <f t="shared" si="2"/>
        <v>99.286173373609529</v>
      </c>
    </row>
    <row r="36" spans="1:7" s="3" customFormat="1" ht="47.25" x14ac:dyDescent="0.25">
      <c r="A36" s="12" t="s">
        <v>19</v>
      </c>
      <c r="B36" s="13" t="s">
        <v>132</v>
      </c>
      <c r="C36" s="13">
        <v>120</v>
      </c>
      <c r="D36" s="14" t="s">
        <v>47</v>
      </c>
      <c r="E36" s="20">
        <f>SUM(E37:E39)</f>
        <v>917984.80999999994</v>
      </c>
      <c r="F36" s="20">
        <f t="shared" ref="F36" si="11">SUM(F37:F39)</f>
        <v>911431.99</v>
      </c>
      <c r="G36" s="21">
        <f t="shared" si="2"/>
        <v>99.286173373609529</v>
      </c>
    </row>
    <row r="37" spans="1:7" s="3" customFormat="1" ht="31.5" x14ac:dyDescent="0.25">
      <c r="A37" s="12" t="s">
        <v>19</v>
      </c>
      <c r="B37" s="13" t="s">
        <v>132</v>
      </c>
      <c r="C37" s="13">
        <v>121</v>
      </c>
      <c r="D37" s="14" t="s">
        <v>48</v>
      </c>
      <c r="E37" s="20">
        <v>684746.21</v>
      </c>
      <c r="F37" s="20">
        <v>684746.21</v>
      </c>
      <c r="G37" s="21">
        <f t="shared" si="2"/>
        <v>100</v>
      </c>
    </row>
    <row r="38" spans="1:7" s="3" customFormat="1" ht="63" x14ac:dyDescent="0.25">
      <c r="A38" s="12" t="s">
        <v>19</v>
      </c>
      <c r="B38" s="13" t="s">
        <v>132</v>
      </c>
      <c r="C38" s="13">
        <v>122</v>
      </c>
      <c r="D38" s="14" t="s">
        <v>49</v>
      </c>
      <c r="E38" s="20">
        <v>17449</v>
      </c>
      <c r="F38" s="20">
        <v>17449</v>
      </c>
      <c r="G38" s="21">
        <f t="shared" si="2"/>
        <v>100</v>
      </c>
    </row>
    <row r="39" spans="1:7" s="3" customFormat="1" ht="94.5" x14ac:dyDescent="0.25">
      <c r="A39" s="12" t="s">
        <v>19</v>
      </c>
      <c r="B39" s="13" t="s">
        <v>132</v>
      </c>
      <c r="C39" s="13">
        <v>129</v>
      </c>
      <c r="D39" s="14" t="s">
        <v>50</v>
      </c>
      <c r="E39" s="20">
        <v>215789.6</v>
      </c>
      <c r="F39" s="20">
        <v>209236.78</v>
      </c>
      <c r="G39" s="21">
        <f t="shared" si="2"/>
        <v>96.96332909463662</v>
      </c>
    </row>
    <row r="40" spans="1:7" s="3" customFormat="1" ht="31.5" x14ac:dyDescent="0.25">
      <c r="A40" s="12" t="s">
        <v>22</v>
      </c>
      <c r="B40" s="13"/>
      <c r="C40" s="13"/>
      <c r="D40" s="14" t="s">
        <v>23</v>
      </c>
      <c r="E40" s="20">
        <f>E41</f>
        <v>172524</v>
      </c>
      <c r="F40" s="20">
        <f t="shared" ref="F40" si="12">F41</f>
        <v>141258.42000000001</v>
      </c>
      <c r="G40" s="21">
        <f t="shared" si="2"/>
        <v>81.877547471656115</v>
      </c>
    </row>
    <row r="41" spans="1:7" s="3" customFormat="1" ht="78.75" x14ac:dyDescent="0.25">
      <c r="A41" s="12" t="s">
        <v>22</v>
      </c>
      <c r="B41" s="13">
        <v>1200000000</v>
      </c>
      <c r="C41" s="13"/>
      <c r="D41" s="14" t="s">
        <v>81</v>
      </c>
      <c r="E41" s="20">
        <f>E42+E48</f>
        <v>172524</v>
      </c>
      <c r="F41" s="20">
        <f t="shared" ref="F41" si="13">F42+F48</f>
        <v>141258.42000000001</v>
      </c>
      <c r="G41" s="21">
        <f t="shared" si="2"/>
        <v>81.877547471656115</v>
      </c>
    </row>
    <row r="42" spans="1:7" s="3" customFormat="1" ht="63" x14ac:dyDescent="0.25">
      <c r="A42" s="12" t="s">
        <v>22</v>
      </c>
      <c r="B42" s="13">
        <v>1230000000</v>
      </c>
      <c r="C42" s="13"/>
      <c r="D42" s="14" t="s">
        <v>86</v>
      </c>
      <c r="E42" s="20">
        <f>E43</f>
        <v>172374</v>
      </c>
      <c r="F42" s="20">
        <f t="shared" ref="F42" si="14">F43</f>
        <v>141108.42000000001</v>
      </c>
      <c r="G42" s="21">
        <f t="shared" si="2"/>
        <v>81.861777298200437</v>
      </c>
    </row>
    <row r="43" spans="1:7" s="3" customFormat="1" x14ac:dyDescent="0.25">
      <c r="A43" s="12" t="s">
        <v>22</v>
      </c>
      <c r="B43" s="13" t="s">
        <v>87</v>
      </c>
      <c r="C43" s="13"/>
      <c r="D43" s="14" t="s">
        <v>88</v>
      </c>
      <c r="E43" s="20">
        <f>E44</f>
        <v>172374</v>
      </c>
      <c r="F43" s="20">
        <f>F44</f>
        <v>141108.42000000001</v>
      </c>
      <c r="G43" s="21">
        <f t="shared" si="2"/>
        <v>81.861777298200437</v>
      </c>
    </row>
    <row r="44" spans="1:7" s="3" customFormat="1" ht="47.25" x14ac:dyDescent="0.25">
      <c r="A44" s="12" t="s">
        <v>22</v>
      </c>
      <c r="B44" s="13" t="s">
        <v>87</v>
      </c>
      <c r="C44" s="13">
        <v>200</v>
      </c>
      <c r="D44" s="14" t="s">
        <v>17</v>
      </c>
      <c r="E44" s="20">
        <f>E45</f>
        <v>172374</v>
      </c>
      <c r="F44" s="20">
        <f>F45</f>
        <v>141108.42000000001</v>
      </c>
      <c r="G44" s="21">
        <f t="shared" si="2"/>
        <v>81.861777298200437</v>
      </c>
    </row>
    <row r="45" spans="1:7" s="3" customFormat="1" ht="47.25" x14ac:dyDescent="0.25">
      <c r="A45" s="12" t="s">
        <v>22</v>
      </c>
      <c r="B45" s="13" t="s">
        <v>87</v>
      </c>
      <c r="C45" s="13">
        <v>240</v>
      </c>
      <c r="D45" s="14" t="s">
        <v>51</v>
      </c>
      <c r="E45" s="20">
        <f>SUM(E46:E47)</f>
        <v>172374</v>
      </c>
      <c r="F45" s="20">
        <f t="shared" ref="F45" si="15">SUM(F46:F47)</f>
        <v>141108.42000000001</v>
      </c>
      <c r="G45" s="21">
        <f t="shared" si="2"/>
        <v>81.861777298200437</v>
      </c>
    </row>
    <row r="46" spans="1:7" s="3" customFormat="1" x14ac:dyDescent="0.25">
      <c r="A46" s="12" t="s">
        <v>22</v>
      </c>
      <c r="B46" s="13" t="s">
        <v>87</v>
      </c>
      <c r="C46" s="13">
        <v>244</v>
      </c>
      <c r="D46" s="14" t="s">
        <v>52</v>
      </c>
      <c r="E46" s="20">
        <v>58988</v>
      </c>
      <c r="F46" s="20">
        <v>54288.82</v>
      </c>
      <c r="G46" s="21">
        <f t="shared" si="2"/>
        <v>92.03366786465044</v>
      </c>
    </row>
    <row r="47" spans="1:7" s="3" customFormat="1" x14ac:dyDescent="0.25">
      <c r="A47" s="12" t="s">
        <v>22</v>
      </c>
      <c r="B47" s="13" t="s">
        <v>87</v>
      </c>
      <c r="C47" s="13">
        <v>247</v>
      </c>
      <c r="D47" s="14" t="s">
        <v>78</v>
      </c>
      <c r="E47" s="20">
        <v>113386</v>
      </c>
      <c r="F47" s="20">
        <v>86819.6</v>
      </c>
      <c r="G47" s="21">
        <f t="shared" si="2"/>
        <v>76.569946907025567</v>
      </c>
    </row>
    <row r="48" spans="1:7" s="3" customFormat="1" ht="47.25" x14ac:dyDescent="0.25">
      <c r="A48" s="12" t="s">
        <v>22</v>
      </c>
      <c r="B48" s="13">
        <v>1280000000</v>
      </c>
      <c r="C48" s="13"/>
      <c r="D48" s="14" t="s">
        <v>55</v>
      </c>
      <c r="E48" s="22">
        <v>150</v>
      </c>
      <c r="F48" s="22">
        <v>150</v>
      </c>
      <c r="G48" s="21">
        <f t="shared" si="2"/>
        <v>100</v>
      </c>
    </row>
    <row r="49" spans="1:7" s="3" customFormat="1" ht="141.75" x14ac:dyDescent="0.25">
      <c r="A49" s="12" t="s">
        <v>22</v>
      </c>
      <c r="B49" s="13">
        <v>1280110540</v>
      </c>
      <c r="C49" s="13"/>
      <c r="D49" s="14" t="s">
        <v>89</v>
      </c>
      <c r="E49" s="22">
        <v>150</v>
      </c>
      <c r="F49" s="22">
        <v>150</v>
      </c>
      <c r="G49" s="21">
        <f t="shared" si="2"/>
        <v>100</v>
      </c>
    </row>
    <row r="50" spans="1:7" s="3" customFormat="1" ht="47.25" x14ac:dyDescent="0.25">
      <c r="A50" s="12" t="s">
        <v>22</v>
      </c>
      <c r="B50" s="13">
        <v>1280110540</v>
      </c>
      <c r="C50" s="13">
        <v>200</v>
      </c>
      <c r="D50" s="14" t="s">
        <v>17</v>
      </c>
      <c r="E50" s="22">
        <v>150</v>
      </c>
      <c r="F50" s="22">
        <v>150</v>
      </c>
      <c r="G50" s="21">
        <f t="shared" si="2"/>
        <v>100</v>
      </c>
    </row>
    <row r="51" spans="1:7" s="3" customFormat="1" ht="47.25" x14ac:dyDescent="0.25">
      <c r="A51" s="12" t="s">
        <v>22</v>
      </c>
      <c r="B51" s="13">
        <v>1280110540</v>
      </c>
      <c r="C51" s="13">
        <v>240</v>
      </c>
      <c r="D51" s="14" t="s">
        <v>51</v>
      </c>
      <c r="E51" s="22">
        <v>150</v>
      </c>
      <c r="F51" s="22">
        <v>150</v>
      </c>
      <c r="G51" s="21">
        <f t="shared" si="2"/>
        <v>100</v>
      </c>
    </row>
    <row r="52" spans="1:7" s="3" customFormat="1" x14ac:dyDescent="0.25">
      <c r="A52" s="12" t="s">
        <v>22</v>
      </c>
      <c r="B52" s="13">
        <v>1280110540</v>
      </c>
      <c r="C52" s="13">
        <v>244</v>
      </c>
      <c r="D52" s="14" t="s">
        <v>52</v>
      </c>
      <c r="E52" s="22">
        <v>150</v>
      </c>
      <c r="F52" s="22">
        <v>150</v>
      </c>
      <c r="G52" s="21">
        <f t="shared" si="2"/>
        <v>100</v>
      </c>
    </row>
    <row r="53" spans="1:7" s="7" customFormat="1" x14ac:dyDescent="0.25">
      <c r="A53" s="4" t="s">
        <v>25</v>
      </c>
      <c r="B53" s="5"/>
      <c r="C53" s="5"/>
      <c r="D53" s="6" t="s">
        <v>56</v>
      </c>
      <c r="E53" s="23">
        <f t="shared" ref="E53:F56" si="16">E54</f>
        <v>220200</v>
      </c>
      <c r="F53" s="23">
        <f t="shared" si="16"/>
        <v>220200</v>
      </c>
      <c r="G53" s="19">
        <f t="shared" si="2"/>
        <v>100</v>
      </c>
    </row>
    <row r="54" spans="1:7" s="3" customFormat="1" ht="31.5" x14ac:dyDescent="0.25">
      <c r="A54" s="12" t="s">
        <v>26</v>
      </c>
      <c r="B54" s="13"/>
      <c r="C54" s="13"/>
      <c r="D54" s="14" t="s">
        <v>27</v>
      </c>
      <c r="E54" s="20">
        <f t="shared" si="16"/>
        <v>220200</v>
      </c>
      <c r="F54" s="20">
        <f t="shared" si="16"/>
        <v>220200</v>
      </c>
      <c r="G54" s="21">
        <f t="shared" si="2"/>
        <v>100</v>
      </c>
    </row>
    <row r="55" spans="1:7" s="3" customFormat="1" ht="78.75" x14ac:dyDescent="0.25">
      <c r="A55" s="12" t="s">
        <v>26</v>
      </c>
      <c r="B55" s="13">
        <v>1200000000</v>
      </c>
      <c r="C55" s="13"/>
      <c r="D55" s="14" t="s">
        <v>81</v>
      </c>
      <c r="E55" s="20">
        <f t="shared" si="16"/>
        <v>220200</v>
      </c>
      <c r="F55" s="20">
        <f t="shared" si="16"/>
        <v>220200</v>
      </c>
      <c r="G55" s="21">
        <f t="shared" si="2"/>
        <v>100</v>
      </c>
    </row>
    <row r="56" spans="1:7" s="3" customFormat="1" ht="47.25" x14ac:dyDescent="0.25">
      <c r="A56" s="12" t="s">
        <v>26</v>
      </c>
      <c r="B56" s="13">
        <v>1280000000</v>
      </c>
      <c r="C56" s="13"/>
      <c r="D56" s="14" t="s">
        <v>55</v>
      </c>
      <c r="E56" s="20">
        <f t="shared" si="16"/>
        <v>220200</v>
      </c>
      <c r="F56" s="20">
        <f t="shared" si="16"/>
        <v>220200</v>
      </c>
      <c r="G56" s="21">
        <f t="shared" si="2"/>
        <v>100</v>
      </c>
    </row>
    <row r="57" spans="1:7" s="3" customFormat="1" ht="47.25" x14ac:dyDescent="0.25">
      <c r="A57" s="12" t="s">
        <v>26</v>
      </c>
      <c r="B57" s="13">
        <v>1280151180</v>
      </c>
      <c r="C57" s="13"/>
      <c r="D57" s="14" t="s">
        <v>57</v>
      </c>
      <c r="E57" s="20">
        <f>E58+E62</f>
        <v>220200</v>
      </c>
      <c r="F57" s="20">
        <f>F58+F62</f>
        <v>220200</v>
      </c>
      <c r="G57" s="21">
        <f t="shared" si="2"/>
        <v>100</v>
      </c>
    </row>
    <row r="58" spans="1:7" s="3" customFormat="1" ht="110.25" x14ac:dyDescent="0.25">
      <c r="A58" s="12" t="s">
        <v>26</v>
      </c>
      <c r="B58" s="13">
        <v>1280151180</v>
      </c>
      <c r="C58" s="13">
        <v>100</v>
      </c>
      <c r="D58" s="14" t="s">
        <v>16</v>
      </c>
      <c r="E58" s="20">
        <f>E59</f>
        <v>194894</v>
      </c>
      <c r="F58" s="20">
        <f>F59</f>
        <v>194894</v>
      </c>
      <c r="G58" s="21">
        <f t="shared" si="2"/>
        <v>100</v>
      </c>
    </row>
    <row r="59" spans="1:7" s="3" customFormat="1" ht="47.25" x14ac:dyDescent="0.25">
      <c r="A59" s="12" t="s">
        <v>26</v>
      </c>
      <c r="B59" s="13">
        <v>1280151180</v>
      </c>
      <c r="C59" s="13">
        <v>120</v>
      </c>
      <c r="D59" s="14" t="s">
        <v>47</v>
      </c>
      <c r="E59" s="20">
        <f>SUM(E60:E61)</f>
        <v>194894</v>
      </c>
      <c r="F59" s="20">
        <f>SUM(F60:F61)</f>
        <v>194894</v>
      </c>
      <c r="G59" s="21">
        <f t="shared" si="2"/>
        <v>100</v>
      </c>
    </row>
    <row r="60" spans="1:7" s="3" customFormat="1" ht="31.5" x14ac:dyDescent="0.25">
      <c r="A60" s="12" t="s">
        <v>26</v>
      </c>
      <c r="B60" s="13">
        <v>1280151180</v>
      </c>
      <c r="C60" s="13">
        <v>121</v>
      </c>
      <c r="D60" s="14" t="s">
        <v>58</v>
      </c>
      <c r="E60" s="20">
        <v>149688</v>
      </c>
      <c r="F60" s="20">
        <v>149688</v>
      </c>
      <c r="G60" s="21">
        <f t="shared" si="2"/>
        <v>100</v>
      </c>
    </row>
    <row r="61" spans="1:7" s="3" customFormat="1" ht="94.5" x14ac:dyDescent="0.25">
      <c r="A61" s="12" t="s">
        <v>26</v>
      </c>
      <c r="B61" s="13">
        <v>1280151180</v>
      </c>
      <c r="C61" s="13">
        <v>129</v>
      </c>
      <c r="D61" s="14" t="s">
        <v>50</v>
      </c>
      <c r="E61" s="20">
        <v>45206</v>
      </c>
      <c r="F61" s="20">
        <v>45206</v>
      </c>
      <c r="G61" s="21">
        <f t="shared" si="2"/>
        <v>100</v>
      </c>
    </row>
    <row r="62" spans="1:7" s="3" customFormat="1" ht="47.25" x14ac:dyDescent="0.25">
      <c r="A62" s="12" t="s">
        <v>26</v>
      </c>
      <c r="B62" s="13">
        <v>1280151180</v>
      </c>
      <c r="C62" s="13">
        <v>200</v>
      </c>
      <c r="D62" s="14" t="s">
        <v>17</v>
      </c>
      <c r="E62" s="20">
        <v>25306</v>
      </c>
      <c r="F62" s="20">
        <v>25306</v>
      </c>
      <c r="G62" s="21">
        <f t="shared" si="2"/>
        <v>100</v>
      </c>
    </row>
    <row r="63" spans="1:7" s="3" customFormat="1" ht="47.25" x14ac:dyDescent="0.25">
      <c r="A63" s="12" t="s">
        <v>26</v>
      </c>
      <c r="B63" s="13">
        <v>1280151180</v>
      </c>
      <c r="C63" s="13">
        <v>240</v>
      </c>
      <c r="D63" s="14" t="s">
        <v>51</v>
      </c>
      <c r="E63" s="20">
        <v>25306</v>
      </c>
      <c r="F63" s="20">
        <v>25306</v>
      </c>
      <c r="G63" s="21">
        <f t="shared" si="2"/>
        <v>100</v>
      </c>
    </row>
    <row r="64" spans="1:7" s="3" customFormat="1" x14ac:dyDescent="0.25">
      <c r="A64" s="12" t="s">
        <v>26</v>
      </c>
      <c r="B64" s="13">
        <v>1280151180</v>
      </c>
      <c r="C64" s="13">
        <v>244</v>
      </c>
      <c r="D64" s="14" t="s">
        <v>52</v>
      </c>
      <c r="E64" s="20">
        <v>25306</v>
      </c>
      <c r="F64" s="20">
        <v>25306</v>
      </c>
      <c r="G64" s="21">
        <f t="shared" si="2"/>
        <v>100</v>
      </c>
    </row>
    <row r="65" spans="1:7" s="7" customFormat="1" ht="31.5" x14ac:dyDescent="0.25">
      <c r="A65" s="4" t="s">
        <v>28</v>
      </c>
      <c r="B65" s="5"/>
      <c r="C65" s="5"/>
      <c r="D65" s="6" t="s">
        <v>59</v>
      </c>
      <c r="E65" s="23">
        <f>E66+E77</f>
        <v>241000</v>
      </c>
      <c r="F65" s="23">
        <f t="shared" ref="F65" si="17">F66+F77</f>
        <v>163588</v>
      </c>
      <c r="G65" s="19">
        <f t="shared" si="2"/>
        <v>67.878838174273852</v>
      </c>
    </row>
    <row r="66" spans="1:7" s="3" customFormat="1" ht="63" x14ac:dyDescent="0.25">
      <c r="A66" s="12" t="s">
        <v>29</v>
      </c>
      <c r="B66" s="13"/>
      <c r="C66" s="13"/>
      <c r="D66" s="14" t="s">
        <v>138</v>
      </c>
      <c r="E66" s="20">
        <f>E67</f>
        <v>240000</v>
      </c>
      <c r="F66" s="20">
        <f t="shared" ref="F66:F67" si="18">F67</f>
        <v>163588</v>
      </c>
      <c r="G66" s="21">
        <f t="shared" si="2"/>
        <v>68.161666666666662</v>
      </c>
    </row>
    <row r="67" spans="1:7" s="3" customFormat="1" ht="78.75" x14ac:dyDescent="0.25">
      <c r="A67" s="12" t="s">
        <v>29</v>
      </c>
      <c r="B67" s="13">
        <v>1200000000</v>
      </c>
      <c r="C67" s="13"/>
      <c r="D67" s="14" t="s">
        <v>81</v>
      </c>
      <c r="E67" s="20">
        <f>E68</f>
        <v>240000</v>
      </c>
      <c r="F67" s="20">
        <f t="shared" si="18"/>
        <v>163588</v>
      </c>
      <c r="G67" s="21">
        <f t="shared" si="2"/>
        <v>68.161666666666662</v>
      </c>
    </row>
    <row r="68" spans="1:7" s="3" customFormat="1" ht="47.25" x14ac:dyDescent="0.25">
      <c r="A68" s="12" t="s">
        <v>29</v>
      </c>
      <c r="B68" s="13">
        <v>1210000000</v>
      </c>
      <c r="C68" s="13"/>
      <c r="D68" s="14" t="s">
        <v>90</v>
      </c>
      <c r="E68" s="20">
        <f>E69+E73</f>
        <v>240000</v>
      </c>
      <c r="F68" s="20">
        <f t="shared" ref="F68" si="19">F69+F73</f>
        <v>163588</v>
      </c>
      <c r="G68" s="21">
        <f t="shared" si="2"/>
        <v>68.161666666666662</v>
      </c>
    </row>
    <row r="69" spans="1:7" s="3" customFormat="1" x14ac:dyDescent="0.25">
      <c r="A69" s="12" t="s">
        <v>29</v>
      </c>
      <c r="B69" s="13" t="s">
        <v>91</v>
      </c>
      <c r="C69" s="13"/>
      <c r="D69" s="14" t="s">
        <v>60</v>
      </c>
      <c r="E69" s="20">
        <f t="shared" ref="E69:F71" si="20">E70</f>
        <v>18000</v>
      </c>
      <c r="F69" s="20">
        <f t="shared" si="20"/>
        <v>18000</v>
      </c>
      <c r="G69" s="21">
        <f t="shared" si="2"/>
        <v>100</v>
      </c>
    </row>
    <row r="70" spans="1:7" s="3" customFormat="1" ht="47.25" x14ac:dyDescent="0.25">
      <c r="A70" s="12" t="s">
        <v>29</v>
      </c>
      <c r="B70" s="13" t="s">
        <v>91</v>
      </c>
      <c r="C70" s="13">
        <v>200</v>
      </c>
      <c r="D70" s="14" t="s">
        <v>17</v>
      </c>
      <c r="E70" s="20">
        <f t="shared" si="20"/>
        <v>18000</v>
      </c>
      <c r="F70" s="20">
        <f t="shared" si="20"/>
        <v>18000</v>
      </c>
      <c r="G70" s="21">
        <f t="shared" si="2"/>
        <v>100</v>
      </c>
    </row>
    <row r="71" spans="1:7" s="3" customFormat="1" ht="47.25" x14ac:dyDescent="0.25">
      <c r="A71" s="12" t="s">
        <v>29</v>
      </c>
      <c r="B71" s="13" t="s">
        <v>91</v>
      </c>
      <c r="C71" s="13">
        <v>240</v>
      </c>
      <c r="D71" s="14" t="s">
        <v>51</v>
      </c>
      <c r="E71" s="20">
        <f t="shared" si="20"/>
        <v>18000</v>
      </c>
      <c r="F71" s="20">
        <f t="shared" si="20"/>
        <v>18000</v>
      </c>
      <c r="G71" s="21">
        <f t="shared" si="2"/>
        <v>100</v>
      </c>
    </row>
    <row r="72" spans="1:7" s="3" customFormat="1" x14ac:dyDescent="0.25">
      <c r="A72" s="12" t="s">
        <v>29</v>
      </c>
      <c r="B72" s="13" t="s">
        <v>91</v>
      </c>
      <c r="C72" s="13">
        <v>244</v>
      </c>
      <c r="D72" s="14" t="s">
        <v>52</v>
      </c>
      <c r="E72" s="20">
        <v>18000</v>
      </c>
      <c r="F72" s="20">
        <v>18000</v>
      </c>
      <c r="G72" s="21">
        <f t="shared" si="2"/>
        <v>100</v>
      </c>
    </row>
    <row r="73" spans="1:7" s="3" customFormat="1" ht="47.25" x14ac:dyDescent="0.25">
      <c r="A73" s="12" t="s">
        <v>29</v>
      </c>
      <c r="B73" s="13" t="s">
        <v>92</v>
      </c>
      <c r="C73" s="13"/>
      <c r="D73" s="14" t="s">
        <v>61</v>
      </c>
      <c r="E73" s="20">
        <f t="shared" ref="E73:F75" si="21">E74</f>
        <v>222000</v>
      </c>
      <c r="F73" s="20">
        <f t="shared" si="21"/>
        <v>145588</v>
      </c>
      <c r="G73" s="21">
        <f t="shared" si="2"/>
        <v>65.580180180180179</v>
      </c>
    </row>
    <row r="74" spans="1:7" s="3" customFormat="1" ht="47.25" x14ac:dyDescent="0.25">
      <c r="A74" s="12" t="s">
        <v>29</v>
      </c>
      <c r="B74" s="13" t="s">
        <v>92</v>
      </c>
      <c r="C74" s="13">
        <v>200</v>
      </c>
      <c r="D74" s="14" t="s">
        <v>17</v>
      </c>
      <c r="E74" s="20">
        <f t="shared" si="21"/>
        <v>222000</v>
      </c>
      <c r="F74" s="20">
        <f t="shared" si="21"/>
        <v>145588</v>
      </c>
      <c r="G74" s="21">
        <f t="shared" si="2"/>
        <v>65.580180180180179</v>
      </c>
    </row>
    <row r="75" spans="1:7" s="3" customFormat="1" ht="47.25" x14ac:dyDescent="0.25">
      <c r="A75" s="12" t="s">
        <v>29</v>
      </c>
      <c r="B75" s="13" t="s">
        <v>92</v>
      </c>
      <c r="C75" s="13">
        <v>240</v>
      </c>
      <c r="D75" s="14" t="s">
        <v>51</v>
      </c>
      <c r="E75" s="20">
        <f t="shared" si="21"/>
        <v>222000</v>
      </c>
      <c r="F75" s="20">
        <f t="shared" si="21"/>
        <v>145588</v>
      </c>
      <c r="G75" s="21">
        <f t="shared" ref="G75:G122" si="22">F75/E75*100</f>
        <v>65.580180180180179</v>
      </c>
    </row>
    <row r="76" spans="1:7" s="3" customFormat="1" x14ac:dyDescent="0.25">
      <c r="A76" s="12" t="s">
        <v>29</v>
      </c>
      <c r="B76" s="13" t="s">
        <v>92</v>
      </c>
      <c r="C76" s="13">
        <v>244</v>
      </c>
      <c r="D76" s="14" t="s">
        <v>52</v>
      </c>
      <c r="E76" s="20">
        <v>222000</v>
      </c>
      <c r="F76" s="20">
        <v>145588</v>
      </c>
      <c r="G76" s="21">
        <f t="shared" si="22"/>
        <v>65.580180180180179</v>
      </c>
    </row>
    <row r="77" spans="1:7" s="3" customFormat="1" ht="48.75" customHeight="1" x14ac:dyDescent="0.25">
      <c r="A77" s="12" t="s">
        <v>133</v>
      </c>
      <c r="B77" s="13"/>
      <c r="C77" s="13"/>
      <c r="D77" s="14" t="s">
        <v>134</v>
      </c>
      <c r="E77" s="20">
        <f>E80</f>
        <v>1000</v>
      </c>
      <c r="F77" s="20">
        <f t="shared" ref="F77" si="23">F80</f>
        <v>0</v>
      </c>
      <c r="G77" s="21" t="s">
        <v>160</v>
      </c>
    </row>
    <row r="78" spans="1:7" s="3" customFormat="1" ht="60.75" customHeight="1" x14ac:dyDescent="0.25">
      <c r="A78" s="12" t="s">
        <v>133</v>
      </c>
      <c r="B78" s="13">
        <v>1200000000</v>
      </c>
      <c r="C78" s="13"/>
      <c r="D78" s="14" t="s">
        <v>81</v>
      </c>
      <c r="E78" s="20">
        <f t="shared" ref="E78:F79" si="24">E81</f>
        <v>1000</v>
      </c>
      <c r="F78" s="20">
        <f t="shared" si="24"/>
        <v>0</v>
      </c>
      <c r="G78" s="21" t="s">
        <v>160</v>
      </c>
    </row>
    <row r="79" spans="1:7" s="3" customFormat="1" ht="48.75" customHeight="1" x14ac:dyDescent="0.25">
      <c r="A79" s="12" t="s">
        <v>133</v>
      </c>
      <c r="B79" s="13">
        <v>1280000000</v>
      </c>
      <c r="C79" s="13"/>
      <c r="D79" s="14" t="s">
        <v>55</v>
      </c>
      <c r="E79" s="20">
        <f t="shared" si="24"/>
        <v>1000</v>
      </c>
      <c r="F79" s="20">
        <f t="shared" si="24"/>
        <v>0</v>
      </c>
      <c r="G79" s="21" t="s">
        <v>160</v>
      </c>
    </row>
    <row r="80" spans="1:7" s="3" customFormat="1" ht="47.25" x14ac:dyDescent="0.25">
      <c r="A80" s="12" t="s">
        <v>133</v>
      </c>
      <c r="B80" s="13" t="s">
        <v>135</v>
      </c>
      <c r="C80" s="13"/>
      <c r="D80" s="14" t="s">
        <v>136</v>
      </c>
      <c r="E80" s="20">
        <v>1000</v>
      </c>
      <c r="F80" s="20">
        <f>F81</f>
        <v>0</v>
      </c>
      <c r="G80" s="21" t="s">
        <v>160</v>
      </c>
    </row>
    <row r="81" spans="1:7" s="3" customFormat="1" ht="47.25" x14ac:dyDescent="0.25">
      <c r="A81" s="12" t="s">
        <v>133</v>
      </c>
      <c r="B81" s="13" t="s">
        <v>135</v>
      </c>
      <c r="C81" s="13">
        <v>200</v>
      </c>
      <c r="D81" s="14" t="s">
        <v>17</v>
      </c>
      <c r="E81" s="20">
        <v>1000</v>
      </c>
      <c r="F81" s="20">
        <f>F82</f>
        <v>0</v>
      </c>
      <c r="G81" s="21" t="s">
        <v>160</v>
      </c>
    </row>
    <row r="82" spans="1:7" s="3" customFormat="1" ht="47.25" x14ac:dyDescent="0.25">
      <c r="A82" s="12" t="s">
        <v>133</v>
      </c>
      <c r="B82" s="13" t="s">
        <v>135</v>
      </c>
      <c r="C82" s="13">
        <v>240</v>
      </c>
      <c r="D82" s="14" t="s">
        <v>51</v>
      </c>
      <c r="E82" s="20">
        <v>1000</v>
      </c>
      <c r="F82" s="20">
        <f>F83</f>
        <v>0</v>
      </c>
      <c r="G82" s="21" t="s">
        <v>160</v>
      </c>
    </row>
    <row r="83" spans="1:7" s="3" customFormat="1" x14ac:dyDescent="0.25">
      <c r="A83" s="12" t="s">
        <v>133</v>
      </c>
      <c r="B83" s="13" t="s">
        <v>135</v>
      </c>
      <c r="C83" s="13">
        <v>244</v>
      </c>
      <c r="D83" s="14" t="s">
        <v>52</v>
      </c>
      <c r="E83" s="20">
        <v>1000</v>
      </c>
      <c r="F83" s="20">
        <v>0</v>
      </c>
      <c r="G83" s="21" t="s">
        <v>160</v>
      </c>
    </row>
    <row r="84" spans="1:7" s="7" customFormat="1" x14ac:dyDescent="0.25">
      <c r="A84" s="4" t="s">
        <v>30</v>
      </c>
      <c r="B84" s="5"/>
      <c r="C84" s="5"/>
      <c r="D84" s="6" t="s">
        <v>62</v>
      </c>
      <c r="E84" s="23">
        <f>E85+E103</f>
        <v>2402760</v>
      </c>
      <c r="F84" s="23">
        <f>F85+F103</f>
        <v>2266788.7800000003</v>
      </c>
      <c r="G84" s="19">
        <f t="shared" si="22"/>
        <v>94.341040303650814</v>
      </c>
    </row>
    <row r="85" spans="1:7" s="3" customFormat="1" ht="31.5" x14ac:dyDescent="0.25">
      <c r="A85" s="12" t="s">
        <v>31</v>
      </c>
      <c r="B85" s="13"/>
      <c r="C85" s="13"/>
      <c r="D85" s="14" t="s">
        <v>32</v>
      </c>
      <c r="E85" s="20">
        <f>E86</f>
        <v>1952760</v>
      </c>
      <c r="F85" s="20">
        <f t="shared" ref="F85" si="25">F86</f>
        <v>1816788.78</v>
      </c>
      <c r="G85" s="21">
        <f t="shared" si="22"/>
        <v>93.036972285380699</v>
      </c>
    </row>
    <row r="86" spans="1:7" s="3" customFormat="1" ht="78.75" x14ac:dyDescent="0.25">
      <c r="A86" s="12" t="s">
        <v>31</v>
      </c>
      <c r="B86" s="13">
        <v>1200000000</v>
      </c>
      <c r="C86" s="13"/>
      <c r="D86" s="14" t="s">
        <v>81</v>
      </c>
      <c r="E86" s="20">
        <f>E87</f>
        <v>1952760</v>
      </c>
      <c r="F86" s="20">
        <f t="shared" ref="F86" si="26">F87</f>
        <v>1816788.78</v>
      </c>
      <c r="G86" s="21">
        <f t="shared" si="22"/>
        <v>93.036972285380699</v>
      </c>
    </row>
    <row r="87" spans="1:7" s="3" customFormat="1" ht="47.25" x14ac:dyDescent="0.25">
      <c r="A87" s="12" t="s">
        <v>31</v>
      </c>
      <c r="B87" s="13">
        <v>1220000000</v>
      </c>
      <c r="C87" s="13"/>
      <c r="D87" s="14" t="s">
        <v>93</v>
      </c>
      <c r="E87" s="20">
        <f>SUM(E88,E92,E96,E99)</f>
        <v>1952760</v>
      </c>
      <c r="F87" s="20">
        <f>SUM(F88,F92,F96,F99)</f>
        <v>1816788.78</v>
      </c>
      <c r="G87" s="21">
        <f t="shared" si="22"/>
        <v>93.036972285380699</v>
      </c>
    </row>
    <row r="88" spans="1:7" s="3" customFormat="1" ht="31.5" x14ac:dyDescent="0.25">
      <c r="A88" s="12" t="s">
        <v>31</v>
      </c>
      <c r="B88" s="13" t="s">
        <v>94</v>
      </c>
      <c r="C88" s="13"/>
      <c r="D88" s="14" t="s">
        <v>63</v>
      </c>
      <c r="E88" s="20">
        <f t="shared" ref="E88:F90" si="27">E89</f>
        <v>543100</v>
      </c>
      <c r="F88" s="20">
        <f t="shared" si="27"/>
        <v>543100</v>
      </c>
      <c r="G88" s="21">
        <f t="shared" si="22"/>
        <v>100</v>
      </c>
    </row>
    <row r="89" spans="1:7" s="3" customFormat="1" ht="47.25" x14ac:dyDescent="0.25">
      <c r="A89" s="12" t="s">
        <v>31</v>
      </c>
      <c r="B89" s="13" t="s">
        <v>94</v>
      </c>
      <c r="C89" s="13">
        <v>200</v>
      </c>
      <c r="D89" s="14" t="s">
        <v>17</v>
      </c>
      <c r="E89" s="20">
        <f t="shared" si="27"/>
        <v>543100</v>
      </c>
      <c r="F89" s="20">
        <f t="shared" si="27"/>
        <v>543100</v>
      </c>
      <c r="G89" s="21">
        <f t="shared" si="22"/>
        <v>100</v>
      </c>
    </row>
    <row r="90" spans="1:7" s="3" customFormat="1" ht="47.25" x14ac:dyDescent="0.25">
      <c r="A90" s="12" t="s">
        <v>31</v>
      </c>
      <c r="B90" s="13" t="s">
        <v>94</v>
      </c>
      <c r="C90" s="13">
        <v>240</v>
      </c>
      <c r="D90" s="14" t="s">
        <v>51</v>
      </c>
      <c r="E90" s="20">
        <f t="shared" si="27"/>
        <v>543100</v>
      </c>
      <c r="F90" s="20">
        <f t="shared" si="27"/>
        <v>543100</v>
      </c>
      <c r="G90" s="21">
        <f t="shared" si="22"/>
        <v>100</v>
      </c>
    </row>
    <row r="91" spans="1:7" s="3" customFormat="1" x14ac:dyDescent="0.25">
      <c r="A91" s="12" t="s">
        <v>31</v>
      </c>
      <c r="B91" s="13" t="s">
        <v>94</v>
      </c>
      <c r="C91" s="13">
        <v>244</v>
      </c>
      <c r="D91" s="14" t="s">
        <v>52</v>
      </c>
      <c r="E91" s="20">
        <v>543100</v>
      </c>
      <c r="F91" s="20">
        <v>543100</v>
      </c>
      <c r="G91" s="21">
        <f t="shared" si="22"/>
        <v>100</v>
      </c>
    </row>
    <row r="92" spans="1:7" s="3" customFormat="1" ht="31.5" x14ac:dyDescent="0.25">
      <c r="A92" s="12" t="s">
        <v>31</v>
      </c>
      <c r="B92" s="13" t="s">
        <v>95</v>
      </c>
      <c r="C92" s="13"/>
      <c r="D92" s="14" t="s">
        <v>96</v>
      </c>
      <c r="E92" s="20">
        <f t="shared" ref="E92:F94" si="28">E93</f>
        <v>964865</v>
      </c>
      <c r="F92" s="20">
        <f t="shared" si="28"/>
        <v>853745</v>
      </c>
      <c r="G92" s="21">
        <f t="shared" si="22"/>
        <v>88.483362957512185</v>
      </c>
    </row>
    <row r="93" spans="1:7" s="3" customFormat="1" ht="47.25" x14ac:dyDescent="0.25">
      <c r="A93" s="12" t="s">
        <v>31</v>
      </c>
      <c r="B93" s="13" t="s">
        <v>95</v>
      </c>
      <c r="C93" s="13">
        <v>200</v>
      </c>
      <c r="D93" s="14" t="s">
        <v>17</v>
      </c>
      <c r="E93" s="20">
        <f t="shared" si="28"/>
        <v>964865</v>
      </c>
      <c r="F93" s="20">
        <f t="shared" si="28"/>
        <v>853745</v>
      </c>
      <c r="G93" s="21">
        <f t="shared" si="22"/>
        <v>88.483362957512185</v>
      </c>
    </row>
    <row r="94" spans="1:7" s="3" customFormat="1" ht="47.25" x14ac:dyDescent="0.25">
      <c r="A94" s="12" t="s">
        <v>31</v>
      </c>
      <c r="B94" s="13" t="s">
        <v>95</v>
      </c>
      <c r="C94" s="13">
        <v>240</v>
      </c>
      <c r="D94" s="14" t="s">
        <v>51</v>
      </c>
      <c r="E94" s="20">
        <f t="shared" si="28"/>
        <v>964865</v>
      </c>
      <c r="F94" s="20">
        <f t="shared" si="28"/>
        <v>853745</v>
      </c>
      <c r="G94" s="21">
        <f t="shared" si="22"/>
        <v>88.483362957512185</v>
      </c>
    </row>
    <row r="95" spans="1:7" s="3" customFormat="1" x14ac:dyDescent="0.25">
      <c r="A95" s="12" t="s">
        <v>31</v>
      </c>
      <c r="B95" s="13" t="s">
        <v>95</v>
      </c>
      <c r="C95" s="13">
        <v>244</v>
      </c>
      <c r="D95" s="14" t="s">
        <v>52</v>
      </c>
      <c r="E95" s="20">
        <v>964865</v>
      </c>
      <c r="F95" s="20">
        <v>853745</v>
      </c>
      <c r="G95" s="21">
        <f t="shared" si="22"/>
        <v>88.483362957512185</v>
      </c>
    </row>
    <row r="96" spans="1:7" s="3" customFormat="1" ht="84" customHeight="1" x14ac:dyDescent="0.25">
      <c r="A96" s="12" t="s">
        <v>31</v>
      </c>
      <c r="B96" s="13" t="s">
        <v>141</v>
      </c>
      <c r="C96" s="13"/>
      <c r="D96" s="14" t="s">
        <v>140</v>
      </c>
      <c r="E96" s="20">
        <v>356000</v>
      </c>
      <c r="F96" s="20">
        <f>F97</f>
        <v>331148.78000000003</v>
      </c>
      <c r="G96" s="21">
        <f t="shared" si="22"/>
        <v>93.01932022471911</v>
      </c>
    </row>
    <row r="97" spans="1:7" s="3" customFormat="1" x14ac:dyDescent="0.25">
      <c r="A97" s="12" t="s">
        <v>31</v>
      </c>
      <c r="B97" s="13" t="s">
        <v>141</v>
      </c>
      <c r="C97" s="13">
        <v>500</v>
      </c>
      <c r="D97" s="14" t="s">
        <v>21</v>
      </c>
      <c r="E97" s="20">
        <v>356000</v>
      </c>
      <c r="F97" s="20">
        <f>F98</f>
        <v>331148.78000000003</v>
      </c>
      <c r="G97" s="21">
        <f t="shared" si="22"/>
        <v>93.01932022471911</v>
      </c>
    </row>
    <row r="98" spans="1:7" s="3" customFormat="1" x14ac:dyDescent="0.25">
      <c r="A98" s="12" t="s">
        <v>31</v>
      </c>
      <c r="B98" s="13" t="s">
        <v>141</v>
      </c>
      <c r="C98" s="13">
        <v>540</v>
      </c>
      <c r="D98" s="14" t="s">
        <v>66</v>
      </c>
      <c r="E98" s="20">
        <v>356000</v>
      </c>
      <c r="F98" s="20">
        <v>331148.78000000003</v>
      </c>
      <c r="G98" s="21">
        <f t="shared" si="22"/>
        <v>93.01932022471911</v>
      </c>
    </row>
    <row r="99" spans="1:7" s="3" customFormat="1" ht="63" x14ac:dyDescent="0.25">
      <c r="A99" s="12" t="s">
        <v>31</v>
      </c>
      <c r="B99" s="13" t="s">
        <v>153</v>
      </c>
      <c r="C99" s="13"/>
      <c r="D99" s="14" t="s">
        <v>154</v>
      </c>
      <c r="E99" s="20">
        <f t="shared" ref="E99:F101" si="29">E100</f>
        <v>88795</v>
      </c>
      <c r="F99" s="20">
        <f t="shared" si="29"/>
        <v>88795</v>
      </c>
      <c r="G99" s="21">
        <f t="shared" si="22"/>
        <v>100</v>
      </c>
    </row>
    <row r="100" spans="1:7" s="3" customFormat="1" ht="47.25" x14ac:dyDescent="0.25">
      <c r="A100" s="12" t="s">
        <v>31</v>
      </c>
      <c r="B100" s="13" t="s">
        <v>153</v>
      </c>
      <c r="C100" s="13">
        <v>200</v>
      </c>
      <c r="D100" s="14" t="s">
        <v>17</v>
      </c>
      <c r="E100" s="20">
        <f t="shared" si="29"/>
        <v>88795</v>
      </c>
      <c r="F100" s="20">
        <f t="shared" si="29"/>
        <v>88795</v>
      </c>
      <c r="G100" s="21">
        <f t="shared" si="22"/>
        <v>100</v>
      </c>
    </row>
    <row r="101" spans="1:7" s="3" customFormat="1" ht="47.25" x14ac:dyDescent="0.25">
      <c r="A101" s="12" t="s">
        <v>31</v>
      </c>
      <c r="B101" s="13" t="s">
        <v>153</v>
      </c>
      <c r="C101" s="13">
        <v>240</v>
      </c>
      <c r="D101" s="14" t="s">
        <v>51</v>
      </c>
      <c r="E101" s="20">
        <f t="shared" si="29"/>
        <v>88795</v>
      </c>
      <c r="F101" s="20">
        <f t="shared" si="29"/>
        <v>88795</v>
      </c>
      <c r="G101" s="21">
        <f t="shared" si="22"/>
        <v>100</v>
      </c>
    </row>
    <row r="102" spans="1:7" s="3" customFormat="1" x14ac:dyDescent="0.25">
      <c r="A102" s="12" t="s">
        <v>31</v>
      </c>
      <c r="B102" s="13" t="s">
        <v>153</v>
      </c>
      <c r="C102" s="13">
        <v>244</v>
      </c>
      <c r="D102" s="14" t="s">
        <v>52</v>
      </c>
      <c r="E102" s="20">
        <v>88795</v>
      </c>
      <c r="F102" s="20">
        <v>88795</v>
      </c>
      <c r="G102" s="21">
        <f t="shared" si="22"/>
        <v>100</v>
      </c>
    </row>
    <row r="103" spans="1:7" s="3" customFormat="1" ht="31.5" x14ac:dyDescent="0.25">
      <c r="A103" s="12" t="s">
        <v>142</v>
      </c>
      <c r="B103" s="13"/>
      <c r="C103" s="13"/>
      <c r="D103" s="14" t="s">
        <v>143</v>
      </c>
      <c r="E103" s="20">
        <f t="shared" ref="E103:F108" si="30">E104</f>
        <v>450000</v>
      </c>
      <c r="F103" s="20">
        <f t="shared" si="30"/>
        <v>450000</v>
      </c>
      <c r="G103" s="21">
        <f t="shared" si="22"/>
        <v>100</v>
      </c>
    </row>
    <row r="104" spans="1:7" s="3" customFormat="1" ht="78.75" x14ac:dyDescent="0.25">
      <c r="A104" s="12" t="s">
        <v>142</v>
      </c>
      <c r="B104" s="13">
        <v>1200000000</v>
      </c>
      <c r="C104" s="13"/>
      <c r="D104" s="14" t="s">
        <v>81</v>
      </c>
      <c r="E104" s="20">
        <f t="shared" si="30"/>
        <v>450000</v>
      </c>
      <c r="F104" s="20">
        <f t="shared" si="30"/>
        <v>450000</v>
      </c>
      <c r="G104" s="21">
        <f t="shared" si="22"/>
        <v>100</v>
      </c>
    </row>
    <row r="105" spans="1:7" s="3" customFormat="1" ht="63" x14ac:dyDescent="0.25">
      <c r="A105" s="12" t="s">
        <v>142</v>
      </c>
      <c r="B105" s="13">
        <v>1230000000</v>
      </c>
      <c r="C105" s="13"/>
      <c r="D105" s="14" t="s">
        <v>86</v>
      </c>
      <c r="E105" s="20">
        <f t="shared" si="30"/>
        <v>450000</v>
      </c>
      <c r="F105" s="20">
        <f t="shared" si="30"/>
        <v>450000</v>
      </c>
      <c r="G105" s="21">
        <f t="shared" si="22"/>
        <v>100</v>
      </c>
    </row>
    <row r="106" spans="1:7" s="3" customFormat="1" ht="48.75" customHeight="1" x14ac:dyDescent="0.25">
      <c r="A106" s="12" t="s">
        <v>142</v>
      </c>
      <c r="B106" s="13" t="s">
        <v>145</v>
      </c>
      <c r="C106" s="13"/>
      <c r="D106" s="14" t="s">
        <v>144</v>
      </c>
      <c r="E106" s="20">
        <f t="shared" si="30"/>
        <v>450000</v>
      </c>
      <c r="F106" s="20">
        <f t="shared" si="30"/>
        <v>450000</v>
      </c>
      <c r="G106" s="21">
        <f t="shared" si="22"/>
        <v>100</v>
      </c>
    </row>
    <row r="107" spans="1:7" s="3" customFormat="1" ht="48.75" customHeight="1" x14ac:dyDescent="0.25">
      <c r="A107" s="12" t="s">
        <v>142</v>
      </c>
      <c r="B107" s="13" t="s">
        <v>145</v>
      </c>
      <c r="C107" s="13">
        <v>200</v>
      </c>
      <c r="D107" s="14" t="s">
        <v>17</v>
      </c>
      <c r="E107" s="20">
        <f t="shared" si="30"/>
        <v>450000</v>
      </c>
      <c r="F107" s="20">
        <f t="shared" si="30"/>
        <v>450000</v>
      </c>
      <c r="G107" s="21">
        <f t="shared" si="22"/>
        <v>100</v>
      </c>
    </row>
    <row r="108" spans="1:7" s="3" customFormat="1" ht="48.75" customHeight="1" x14ac:dyDescent="0.25">
      <c r="A108" s="12" t="s">
        <v>142</v>
      </c>
      <c r="B108" s="13" t="s">
        <v>145</v>
      </c>
      <c r="C108" s="13">
        <v>240</v>
      </c>
      <c r="D108" s="14" t="s">
        <v>51</v>
      </c>
      <c r="E108" s="20">
        <f t="shared" si="30"/>
        <v>450000</v>
      </c>
      <c r="F108" s="20">
        <f t="shared" si="30"/>
        <v>450000</v>
      </c>
      <c r="G108" s="21">
        <f t="shared" si="22"/>
        <v>100</v>
      </c>
    </row>
    <row r="109" spans="1:7" s="3" customFormat="1" ht="48.75" customHeight="1" x14ac:dyDescent="0.25">
      <c r="A109" s="12" t="s">
        <v>142</v>
      </c>
      <c r="B109" s="13" t="s">
        <v>145</v>
      </c>
      <c r="C109" s="13">
        <v>244</v>
      </c>
      <c r="D109" s="14" t="s">
        <v>52</v>
      </c>
      <c r="E109" s="20">
        <v>450000</v>
      </c>
      <c r="F109" s="20">
        <v>450000</v>
      </c>
      <c r="G109" s="21">
        <f t="shared" si="22"/>
        <v>100</v>
      </c>
    </row>
    <row r="110" spans="1:7" s="7" customFormat="1" ht="31.5" x14ac:dyDescent="0.25">
      <c r="A110" s="4" t="s">
        <v>33</v>
      </c>
      <c r="B110" s="5"/>
      <c r="C110" s="5"/>
      <c r="D110" s="6" t="s">
        <v>64</v>
      </c>
      <c r="E110" s="23">
        <f>E111+E122++E135</f>
        <v>7821247.5700000003</v>
      </c>
      <c r="F110" s="23">
        <f t="shared" ref="F110" si="31">F111+F122++F135</f>
        <v>7527319.9600000009</v>
      </c>
      <c r="G110" s="19">
        <f t="shared" si="22"/>
        <v>96.241934456500019</v>
      </c>
    </row>
    <row r="111" spans="1:7" s="3" customFormat="1" x14ac:dyDescent="0.25">
      <c r="A111" s="12" t="s">
        <v>42</v>
      </c>
      <c r="B111" s="13"/>
      <c r="C111" s="13"/>
      <c r="D111" s="14" t="s">
        <v>43</v>
      </c>
      <c r="E111" s="20">
        <f>E112</f>
        <v>661226.94000000006</v>
      </c>
      <c r="F111" s="20">
        <f t="shared" ref="F111:F112" si="32">F112</f>
        <v>654138.1100000001</v>
      </c>
      <c r="G111" s="21">
        <f t="shared" si="22"/>
        <v>98.927927830647675</v>
      </c>
    </row>
    <row r="112" spans="1:7" s="3" customFormat="1" ht="78.75" x14ac:dyDescent="0.25">
      <c r="A112" s="12" t="s">
        <v>42</v>
      </c>
      <c r="B112" s="13">
        <v>1200000000</v>
      </c>
      <c r="C112" s="13"/>
      <c r="D112" s="14" t="s">
        <v>81</v>
      </c>
      <c r="E112" s="20">
        <f>E113</f>
        <v>661226.94000000006</v>
      </c>
      <c r="F112" s="20">
        <f t="shared" si="32"/>
        <v>654138.1100000001</v>
      </c>
      <c r="G112" s="21">
        <f t="shared" si="22"/>
        <v>98.927927830647675</v>
      </c>
    </row>
    <row r="113" spans="1:7" s="3" customFormat="1" ht="63" x14ac:dyDescent="0.25">
      <c r="A113" s="12" t="s">
        <v>42</v>
      </c>
      <c r="B113" s="13">
        <v>1230000000</v>
      </c>
      <c r="C113" s="13"/>
      <c r="D113" s="14" t="s">
        <v>86</v>
      </c>
      <c r="E113" s="20">
        <f>E114+E119</f>
        <v>661226.94000000006</v>
      </c>
      <c r="F113" s="20">
        <f t="shared" ref="F113" si="33">F114+F119</f>
        <v>654138.1100000001</v>
      </c>
      <c r="G113" s="21">
        <f t="shared" si="22"/>
        <v>98.927927830647675</v>
      </c>
    </row>
    <row r="114" spans="1:7" s="3" customFormat="1" ht="31.5" x14ac:dyDescent="0.25">
      <c r="A114" s="12" t="s">
        <v>42</v>
      </c>
      <c r="B114" s="13" t="s">
        <v>97</v>
      </c>
      <c r="C114" s="13"/>
      <c r="D114" s="14" t="s">
        <v>98</v>
      </c>
      <c r="E114" s="20">
        <f>E115</f>
        <v>569226.94000000006</v>
      </c>
      <c r="F114" s="20">
        <f t="shared" ref="F114:F115" si="34">F115</f>
        <v>562138.1100000001</v>
      </c>
      <c r="G114" s="21">
        <f t="shared" si="22"/>
        <v>98.754656622541447</v>
      </c>
    </row>
    <row r="115" spans="1:7" s="3" customFormat="1" ht="47.25" x14ac:dyDescent="0.25">
      <c r="A115" s="12" t="s">
        <v>42</v>
      </c>
      <c r="B115" s="13" t="s">
        <v>97</v>
      </c>
      <c r="C115" s="13">
        <v>200</v>
      </c>
      <c r="D115" s="14" t="s">
        <v>17</v>
      </c>
      <c r="E115" s="20">
        <f>E116</f>
        <v>569226.94000000006</v>
      </c>
      <c r="F115" s="20">
        <f t="shared" si="34"/>
        <v>562138.1100000001</v>
      </c>
      <c r="G115" s="21">
        <f t="shared" si="22"/>
        <v>98.754656622541447</v>
      </c>
    </row>
    <row r="116" spans="1:7" s="3" customFormat="1" ht="47.25" x14ac:dyDescent="0.25">
      <c r="A116" s="12" t="s">
        <v>42</v>
      </c>
      <c r="B116" s="13" t="s">
        <v>97</v>
      </c>
      <c r="C116" s="13">
        <v>240</v>
      </c>
      <c r="D116" s="14" t="s">
        <v>51</v>
      </c>
      <c r="E116" s="20">
        <f>SUM(E117:E118)</f>
        <v>569226.94000000006</v>
      </c>
      <c r="F116" s="20">
        <f>F117+F118</f>
        <v>562138.1100000001</v>
      </c>
      <c r="G116" s="21">
        <f t="shared" si="22"/>
        <v>98.754656622541447</v>
      </c>
    </row>
    <row r="117" spans="1:7" s="3" customFormat="1" x14ac:dyDescent="0.25">
      <c r="A117" s="12" t="s">
        <v>42</v>
      </c>
      <c r="B117" s="13" t="s">
        <v>97</v>
      </c>
      <c r="C117" s="13">
        <v>244</v>
      </c>
      <c r="D117" s="14" t="s">
        <v>52</v>
      </c>
      <c r="E117" s="20">
        <v>556369.81000000006</v>
      </c>
      <c r="F117" s="20">
        <v>556369.81000000006</v>
      </c>
      <c r="G117" s="21">
        <f t="shared" si="22"/>
        <v>100</v>
      </c>
    </row>
    <row r="118" spans="1:7" s="3" customFormat="1" x14ac:dyDescent="0.25">
      <c r="A118" s="12" t="s">
        <v>42</v>
      </c>
      <c r="B118" s="13" t="s">
        <v>97</v>
      </c>
      <c r="C118" s="13">
        <v>247</v>
      </c>
      <c r="D118" s="14" t="s">
        <v>78</v>
      </c>
      <c r="E118" s="20">
        <v>12857.13</v>
      </c>
      <c r="F118" s="20">
        <v>5768.3</v>
      </c>
      <c r="G118" s="21">
        <f t="shared" si="22"/>
        <v>44.86460042015598</v>
      </c>
    </row>
    <row r="119" spans="1:7" s="3" customFormat="1" ht="47.25" x14ac:dyDescent="0.25">
      <c r="A119" s="12" t="s">
        <v>42</v>
      </c>
      <c r="B119" s="13" t="s">
        <v>99</v>
      </c>
      <c r="C119" s="13"/>
      <c r="D119" s="14" t="s">
        <v>65</v>
      </c>
      <c r="E119" s="20">
        <v>92000</v>
      </c>
      <c r="F119" s="20">
        <v>92000</v>
      </c>
      <c r="G119" s="21">
        <f t="shared" si="22"/>
        <v>100</v>
      </c>
    </row>
    <row r="120" spans="1:7" s="3" customFormat="1" x14ac:dyDescent="0.25">
      <c r="A120" s="12" t="s">
        <v>42</v>
      </c>
      <c r="B120" s="13" t="s">
        <v>99</v>
      </c>
      <c r="C120" s="13">
        <v>500</v>
      </c>
      <c r="D120" s="14" t="s">
        <v>21</v>
      </c>
      <c r="E120" s="20">
        <v>92000</v>
      </c>
      <c r="F120" s="20">
        <v>92000</v>
      </c>
      <c r="G120" s="21">
        <f t="shared" si="22"/>
        <v>100</v>
      </c>
    </row>
    <row r="121" spans="1:7" s="3" customFormat="1" x14ac:dyDescent="0.25">
      <c r="A121" s="12" t="s">
        <v>42</v>
      </c>
      <c r="B121" s="13" t="s">
        <v>99</v>
      </c>
      <c r="C121" s="13">
        <v>540</v>
      </c>
      <c r="D121" s="14" t="s">
        <v>66</v>
      </c>
      <c r="E121" s="20">
        <v>92000</v>
      </c>
      <c r="F121" s="20">
        <v>92000</v>
      </c>
      <c r="G121" s="21">
        <f t="shared" si="22"/>
        <v>100</v>
      </c>
    </row>
    <row r="122" spans="1:7" s="3" customFormat="1" x14ac:dyDescent="0.25">
      <c r="A122" s="12" t="s">
        <v>34</v>
      </c>
      <c r="B122" s="13"/>
      <c r="C122" s="13"/>
      <c r="D122" s="14" t="s">
        <v>100</v>
      </c>
      <c r="E122" s="20">
        <f>E123</f>
        <v>4502660</v>
      </c>
      <c r="F122" s="20">
        <f t="shared" ref="F122" si="35">F123</f>
        <v>4385602</v>
      </c>
      <c r="G122" s="21">
        <f t="shared" si="22"/>
        <v>97.400247853491052</v>
      </c>
    </row>
    <row r="123" spans="1:7" s="3" customFormat="1" ht="74.25" customHeight="1" x14ac:dyDescent="0.25">
      <c r="A123" s="26" t="s">
        <v>34</v>
      </c>
      <c r="B123" s="27">
        <v>1200000000</v>
      </c>
      <c r="C123" s="27"/>
      <c r="D123" s="28" t="s">
        <v>81</v>
      </c>
      <c r="E123" s="24">
        <f>E125</f>
        <v>4502660</v>
      </c>
      <c r="F123" s="24">
        <f t="shared" ref="F123" si="36">F125</f>
        <v>4385602</v>
      </c>
      <c r="G123" s="25">
        <f>F123/E123*100</f>
        <v>97.400247853491052</v>
      </c>
    </row>
    <row r="124" spans="1:7" s="3" customFormat="1" ht="15.75" customHeight="1" x14ac:dyDescent="0.25">
      <c r="A124" s="26"/>
      <c r="B124" s="27"/>
      <c r="C124" s="27"/>
      <c r="D124" s="28"/>
      <c r="E124" s="24"/>
      <c r="F124" s="24"/>
      <c r="G124" s="25"/>
    </row>
    <row r="125" spans="1:7" s="3" customFormat="1" ht="63" x14ac:dyDescent="0.25">
      <c r="A125" s="12" t="s">
        <v>34</v>
      </c>
      <c r="B125" s="13">
        <v>1230000000</v>
      </c>
      <c r="C125" s="13"/>
      <c r="D125" s="14" t="s">
        <v>86</v>
      </c>
      <c r="E125" s="20">
        <f>SUM(E132,E129,E126)</f>
        <v>4502660</v>
      </c>
      <c r="F125" s="20">
        <f>SUM(F132,F129,F126)</f>
        <v>4385602</v>
      </c>
      <c r="G125" s="21">
        <f>F125/E125*100</f>
        <v>97.400247853491052</v>
      </c>
    </row>
    <row r="126" spans="1:7" s="3" customFormat="1" ht="31.5" x14ac:dyDescent="0.25">
      <c r="A126" s="12" t="s">
        <v>34</v>
      </c>
      <c r="B126" s="13" t="s">
        <v>101</v>
      </c>
      <c r="C126" s="13"/>
      <c r="D126" s="14" t="s">
        <v>67</v>
      </c>
      <c r="E126" s="20">
        <f>E127</f>
        <v>2672265</v>
      </c>
      <c r="F126" s="20">
        <f>F127</f>
        <v>2672265</v>
      </c>
      <c r="G126" s="21">
        <f t="shared" ref="G126:G189" si="37">F126/E126*100</f>
        <v>100</v>
      </c>
    </row>
    <row r="127" spans="1:7" s="3" customFormat="1" x14ac:dyDescent="0.25">
      <c r="A127" s="12" t="s">
        <v>34</v>
      </c>
      <c r="B127" s="13" t="s">
        <v>101</v>
      </c>
      <c r="C127" s="13">
        <v>500</v>
      </c>
      <c r="D127" s="14" t="s">
        <v>21</v>
      </c>
      <c r="E127" s="20">
        <f>E128</f>
        <v>2672265</v>
      </c>
      <c r="F127" s="20">
        <f>F128</f>
        <v>2672265</v>
      </c>
      <c r="G127" s="21">
        <f t="shared" si="37"/>
        <v>100</v>
      </c>
    </row>
    <row r="128" spans="1:7" s="3" customFormat="1" x14ac:dyDescent="0.25">
      <c r="A128" s="12" t="s">
        <v>34</v>
      </c>
      <c r="B128" s="13" t="s">
        <v>101</v>
      </c>
      <c r="C128" s="13">
        <v>540</v>
      </c>
      <c r="D128" s="14" t="s">
        <v>66</v>
      </c>
      <c r="E128" s="20">
        <v>2672265</v>
      </c>
      <c r="F128" s="20">
        <v>2672265</v>
      </c>
      <c r="G128" s="21">
        <f t="shared" si="37"/>
        <v>100</v>
      </c>
    </row>
    <row r="129" spans="1:7" s="3" customFormat="1" ht="47.25" x14ac:dyDescent="0.25">
      <c r="A129" s="12" t="s">
        <v>34</v>
      </c>
      <c r="B129" s="13" t="s">
        <v>102</v>
      </c>
      <c r="C129" s="13"/>
      <c r="D129" s="14" t="s">
        <v>68</v>
      </c>
      <c r="E129" s="20">
        <f>E130</f>
        <v>430395</v>
      </c>
      <c r="F129" s="20">
        <f>F130</f>
        <v>430395</v>
      </c>
      <c r="G129" s="21">
        <f t="shared" si="37"/>
        <v>100</v>
      </c>
    </row>
    <row r="130" spans="1:7" s="3" customFormat="1" x14ac:dyDescent="0.25">
      <c r="A130" s="12" t="s">
        <v>34</v>
      </c>
      <c r="B130" s="13" t="s">
        <v>102</v>
      </c>
      <c r="C130" s="13">
        <v>500</v>
      </c>
      <c r="D130" s="14" t="s">
        <v>21</v>
      </c>
      <c r="E130" s="20">
        <f>E131</f>
        <v>430395</v>
      </c>
      <c r="F130" s="20">
        <f>F131</f>
        <v>430395</v>
      </c>
      <c r="G130" s="21">
        <f t="shared" si="37"/>
        <v>100</v>
      </c>
    </row>
    <row r="131" spans="1:7" s="3" customFormat="1" x14ac:dyDescent="0.25">
      <c r="A131" s="12" t="s">
        <v>34</v>
      </c>
      <c r="B131" s="13" t="s">
        <v>102</v>
      </c>
      <c r="C131" s="13">
        <v>540</v>
      </c>
      <c r="D131" s="14" t="s">
        <v>66</v>
      </c>
      <c r="E131" s="20">
        <v>430395</v>
      </c>
      <c r="F131" s="20">
        <v>430395</v>
      </c>
      <c r="G131" s="21">
        <f t="shared" si="37"/>
        <v>100</v>
      </c>
    </row>
    <row r="132" spans="1:7" s="3" customFormat="1" ht="63" x14ac:dyDescent="0.25">
      <c r="A132" s="12" t="s">
        <v>34</v>
      </c>
      <c r="B132" s="13" t="s">
        <v>146</v>
      </c>
      <c r="C132" s="13"/>
      <c r="D132" s="14" t="s">
        <v>147</v>
      </c>
      <c r="E132" s="20">
        <v>1400000</v>
      </c>
      <c r="F132" s="20">
        <f>F133</f>
        <v>1282942</v>
      </c>
      <c r="G132" s="21">
        <f t="shared" si="37"/>
        <v>91.638714285714286</v>
      </c>
    </row>
    <row r="133" spans="1:7" s="3" customFormat="1" x14ac:dyDescent="0.25">
      <c r="A133" s="12" t="s">
        <v>34</v>
      </c>
      <c r="B133" s="13" t="s">
        <v>146</v>
      </c>
      <c r="C133" s="13">
        <v>500</v>
      </c>
      <c r="D133" s="14" t="s">
        <v>21</v>
      </c>
      <c r="E133" s="20">
        <v>1400000</v>
      </c>
      <c r="F133" s="20">
        <f>F134</f>
        <v>1282942</v>
      </c>
      <c r="G133" s="21">
        <f t="shared" si="37"/>
        <v>91.638714285714286</v>
      </c>
    </row>
    <row r="134" spans="1:7" s="3" customFormat="1" x14ac:dyDescent="0.25">
      <c r="A134" s="12" t="s">
        <v>34</v>
      </c>
      <c r="B134" s="13" t="s">
        <v>146</v>
      </c>
      <c r="C134" s="13">
        <v>540</v>
      </c>
      <c r="D134" s="14" t="s">
        <v>66</v>
      </c>
      <c r="E134" s="20">
        <v>1400000</v>
      </c>
      <c r="F134" s="20">
        <v>1282942</v>
      </c>
      <c r="G134" s="21">
        <f t="shared" si="37"/>
        <v>91.638714285714286</v>
      </c>
    </row>
    <row r="135" spans="1:7" s="3" customFormat="1" x14ac:dyDescent="0.25">
      <c r="A135" s="12" t="s">
        <v>35</v>
      </c>
      <c r="B135" s="13"/>
      <c r="C135" s="13"/>
      <c r="D135" s="14" t="s">
        <v>36</v>
      </c>
      <c r="E135" s="20">
        <f>E136</f>
        <v>2657360.63</v>
      </c>
      <c r="F135" s="20">
        <f>F136</f>
        <v>2487579.85</v>
      </c>
      <c r="G135" s="21">
        <f t="shared" si="37"/>
        <v>93.610924385524612</v>
      </c>
    </row>
    <row r="136" spans="1:7" s="3" customFormat="1" ht="78.75" x14ac:dyDescent="0.25">
      <c r="A136" s="12" t="s">
        <v>35</v>
      </c>
      <c r="B136" s="13">
        <v>1200000000</v>
      </c>
      <c r="C136" s="13"/>
      <c r="D136" s="14" t="s">
        <v>81</v>
      </c>
      <c r="E136" s="20">
        <f>E137+E159</f>
        <v>2657360.63</v>
      </c>
      <c r="F136" s="20">
        <f>F137+F159</f>
        <v>2487579.85</v>
      </c>
      <c r="G136" s="21">
        <f t="shared" si="37"/>
        <v>93.610924385524612</v>
      </c>
    </row>
    <row r="137" spans="1:7" s="3" customFormat="1" ht="63" x14ac:dyDescent="0.25">
      <c r="A137" s="12" t="s">
        <v>35</v>
      </c>
      <c r="B137" s="13">
        <v>1230000000</v>
      </c>
      <c r="C137" s="13"/>
      <c r="D137" s="14" t="s">
        <v>86</v>
      </c>
      <c r="E137" s="20">
        <f>SUM(E138,E142,E146,E150,E155)</f>
        <v>2154793.63</v>
      </c>
      <c r="F137" s="20">
        <f>SUM(F138,F142,F146,F150,F155)</f>
        <v>1985013.26</v>
      </c>
      <c r="G137" s="21">
        <f t="shared" si="37"/>
        <v>92.120806018904005</v>
      </c>
    </row>
    <row r="138" spans="1:7" s="3" customFormat="1" ht="31.5" x14ac:dyDescent="0.25">
      <c r="A138" s="12" t="s">
        <v>35</v>
      </c>
      <c r="B138" s="13" t="s">
        <v>103</v>
      </c>
      <c r="C138" s="13"/>
      <c r="D138" s="14" t="s">
        <v>104</v>
      </c>
      <c r="E138" s="20">
        <f t="shared" ref="E138:F140" si="38">E139</f>
        <v>561396.44999999995</v>
      </c>
      <c r="F138" s="20">
        <f t="shared" si="38"/>
        <v>546076</v>
      </c>
      <c r="G138" s="21">
        <f t="shared" si="37"/>
        <v>97.271010530971481</v>
      </c>
    </row>
    <row r="139" spans="1:7" s="3" customFormat="1" ht="47.25" x14ac:dyDescent="0.25">
      <c r="A139" s="12" t="s">
        <v>35</v>
      </c>
      <c r="B139" s="13" t="s">
        <v>103</v>
      </c>
      <c r="C139" s="13">
        <v>200</v>
      </c>
      <c r="D139" s="14" t="s">
        <v>17</v>
      </c>
      <c r="E139" s="20">
        <f t="shared" si="38"/>
        <v>561396.44999999995</v>
      </c>
      <c r="F139" s="20">
        <f t="shared" si="38"/>
        <v>546076</v>
      </c>
      <c r="G139" s="21">
        <f t="shared" si="37"/>
        <v>97.271010530971481</v>
      </c>
    </row>
    <row r="140" spans="1:7" s="3" customFormat="1" ht="47.25" x14ac:dyDescent="0.25">
      <c r="A140" s="12" t="s">
        <v>35</v>
      </c>
      <c r="B140" s="13" t="s">
        <v>103</v>
      </c>
      <c r="C140" s="13">
        <v>240</v>
      </c>
      <c r="D140" s="14" t="s">
        <v>51</v>
      </c>
      <c r="E140" s="20">
        <f t="shared" si="38"/>
        <v>561396.44999999995</v>
      </c>
      <c r="F140" s="20">
        <f t="shared" si="38"/>
        <v>546076</v>
      </c>
      <c r="G140" s="21">
        <f t="shared" si="37"/>
        <v>97.271010530971481</v>
      </c>
    </row>
    <row r="141" spans="1:7" s="3" customFormat="1" x14ac:dyDescent="0.25">
      <c r="A141" s="12" t="s">
        <v>35</v>
      </c>
      <c r="B141" s="13" t="s">
        <v>103</v>
      </c>
      <c r="C141" s="13">
        <v>244</v>
      </c>
      <c r="D141" s="14" t="s">
        <v>52</v>
      </c>
      <c r="E141" s="20">
        <v>561396.44999999995</v>
      </c>
      <c r="F141" s="20">
        <v>546076</v>
      </c>
      <c r="G141" s="21">
        <f t="shared" si="37"/>
        <v>97.271010530971481</v>
      </c>
    </row>
    <row r="142" spans="1:7" s="3" customFormat="1" x14ac:dyDescent="0.25">
      <c r="A142" s="12" t="s">
        <v>35</v>
      </c>
      <c r="B142" s="13" t="s">
        <v>105</v>
      </c>
      <c r="C142" s="13"/>
      <c r="D142" s="14" t="s">
        <v>106</v>
      </c>
      <c r="E142" s="20">
        <f t="shared" ref="E142:F144" si="39">E143</f>
        <v>204792.8</v>
      </c>
      <c r="F142" s="20">
        <f t="shared" si="39"/>
        <v>204792.58</v>
      </c>
      <c r="G142" s="21">
        <f t="shared" si="37"/>
        <v>99.999892574348308</v>
      </c>
    </row>
    <row r="143" spans="1:7" s="3" customFormat="1" ht="47.25" x14ac:dyDescent="0.25">
      <c r="A143" s="12" t="s">
        <v>35</v>
      </c>
      <c r="B143" s="13" t="s">
        <v>105</v>
      </c>
      <c r="C143" s="13">
        <v>200</v>
      </c>
      <c r="D143" s="14" t="s">
        <v>17</v>
      </c>
      <c r="E143" s="20">
        <f t="shared" si="39"/>
        <v>204792.8</v>
      </c>
      <c r="F143" s="20">
        <f t="shared" si="39"/>
        <v>204792.58</v>
      </c>
      <c r="G143" s="21">
        <f t="shared" si="37"/>
        <v>99.999892574348308</v>
      </c>
    </row>
    <row r="144" spans="1:7" s="3" customFormat="1" ht="47.25" x14ac:dyDescent="0.25">
      <c r="A144" s="12" t="s">
        <v>35</v>
      </c>
      <c r="B144" s="13" t="s">
        <v>105</v>
      </c>
      <c r="C144" s="13">
        <v>240</v>
      </c>
      <c r="D144" s="14" t="s">
        <v>51</v>
      </c>
      <c r="E144" s="20">
        <f t="shared" si="39"/>
        <v>204792.8</v>
      </c>
      <c r="F144" s="20">
        <f t="shared" si="39"/>
        <v>204792.58</v>
      </c>
      <c r="G144" s="21">
        <f t="shared" si="37"/>
        <v>99.999892574348308</v>
      </c>
    </row>
    <row r="145" spans="1:7" s="3" customFormat="1" x14ac:dyDescent="0.25">
      <c r="A145" s="12" t="s">
        <v>35</v>
      </c>
      <c r="B145" s="13" t="s">
        <v>105</v>
      </c>
      <c r="C145" s="13">
        <v>244</v>
      </c>
      <c r="D145" s="14" t="s">
        <v>52</v>
      </c>
      <c r="E145" s="20">
        <v>204792.8</v>
      </c>
      <c r="F145" s="20">
        <v>204792.58</v>
      </c>
      <c r="G145" s="21">
        <f t="shared" si="37"/>
        <v>99.999892574348308</v>
      </c>
    </row>
    <row r="146" spans="1:7" s="3" customFormat="1" ht="31.5" x14ac:dyDescent="0.25">
      <c r="A146" s="12" t="s">
        <v>35</v>
      </c>
      <c r="B146" s="13" t="s">
        <v>107</v>
      </c>
      <c r="C146" s="13"/>
      <c r="D146" s="14" t="s">
        <v>108</v>
      </c>
      <c r="E146" s="20">
        <f t="shared" ref="E146:F148" si="40">E147</f>
        <v>51430.06</v>
      </c>
      <c r="F146" s="20">
        <f t="shared" si="40"/>
        <v>51017</v>
      </c>
      <c r="G146" s="21">
        <f t="shared" si="37"/>
        <v>99.19685102447869</v>
      </c>
    </row>
    <row r="147" spans="1:7" s="3" customFormat="1" ht="47.25" x14ac:dyDescent="0.25">
      <c r="A147" s="12" t="s">
        <v>35</v>
      </c>
      <c r="B147" s="13" t="s">
        <v>107</v>
      </c>
      <c r="C147" s="13">
        <v>200</v>
      </c>
      <c r="D147" s="14" t="s">
        <v>17</v>
      </c>
      <c r="E147" s="20">
        <f t="shared" si="40"/>
        <v>51430.06</v>
      </c>
      <c r="F147" s="20">
        <f t="shared" si="40"/>
        <v>51017</v>
      </c>
      <c r="G147" s="21">
        <f t="shared" si="37"/>
        <v>99.19685102447869</v>
      </c>
    </row>
    <row r="148" spans="1:7" s="3" customFormat="1" ht="47.25" x14ac:dyDescent="0.25">
      <c r="A148" s="12" t="s">
        <v>35</v>
      </c>
      <c r="B148" s="13" t="s">
        <v>107</v>
      </c>
      <c r="C148" s="13">
        <v>240</v>
      </c>
      <c r="D148" s="14" t="s">
        <v>51</v>
      </c>
      <c r="E148" s="20">
        <f t="shared" si="40"/>
        <v>51430.06</v>
      </c>
      <c r="F148" s="20">
        <f t="shared" si="40"/>
        <v>51017</v>
      </c>
      <c r="G148" s="21">
        <f t="shared" si="37"/>
        <v>99.19685102447869</v>
      </c>
    </row>
    <row r="149" spans="1:7" s="3" customFormat="1" x14ac:dyDescent="0.25">
      <c r="A149" s="12" t="s">
        <v>35</v>
      </c>
      <c r="B149" s="13" t="s">
        <v>107</v>
      </c>
      <c r="C149" s="13">
        <v>244</v>
      </c>
      <c r="D149" s="14" t="s">
        <v>52</v>
      </c>
      <c r="E149" s="20">
        <v>51430.06</v>
      </c>
      <c r="F149" s="20">
        <v>51017</v>
      </c>
      <c r="G149" s="21">
        <f t="shared" si="37"/>
        <v>99.19685102447869</v>
      </c>
    </row>
    <row r="150" spans="1:7" s="3" customFormat="1" x14ac:dyDescent="0.25">
      <c r="A150" s="12" t="s">
        <v>35</v>
      </c>
      <c r="B150" s="13" t="s">
        <v>109</v>
      </c>
      <c r="C150" s="13"/>
      <c r="D150" s="14" t="s">
        <v>69</v>
      </c>
      <c r="E150" s="20">
        <f>E151</f>
        <v>1044987.06</v>
      </c>
      <c r="F150" s="20">
        <f>F151</f>
        <v>973304.21000000008</v>
      </c>
      <c r="G150" s="21">
        <f t="shared" si="37"/>
        <v>93.140312187215031</v>
      </c>
    </row>
    <row r="151" spans="1:7" s="3" customFormat="1" ht="47.25" x14ac:dyDescent="0.25">
      <c r="A151" s="12" t="s">
        <v>35</v>
      </c>
      <c r="B151" s="13" t="s">
        <v>109</v>
      </c>
      <c r="C151" s="13">
        <v>200</v>
      </c>
      <c r="D151" s="14" t="s">
        <v>17</v>
      </c>
      <c r="E151" s="20">
        <f>E152</f>
        <v>1044987.06</v>
      </c>
      <c r="F151" s="20">
        <f>F152</f>
        <v>973304.21000000008</v>
      </c>
      <c r="G151" s="21">
        <f t="shared" si="37"/>
        <v>93.140312187215031</v>
      </c>
    </row>
    <row r="152" spans="1:7" s="3" customFormat="1" ht="47.25" x14ac:dyDescent="0.25">
      <c r="A152" s="12" t="s">
        <v>35</v>
      </c>
      <c r="B152" s="13" t="s">
        <v>109</v>
      </c>
      <c r="C152" s="13">
        <v>240</v>
      </c>
      <c r="D152" s="14" t="s">
        <v>51</v>
      </c>
      <c r="E152" s="20">
        <f>SUM(E153:E154)</f>
        <v>1044987.06</v>
      </c>
      <c r="F152" s="20">
        <f>F153+F154</f>
        <v>973304.21000000008</v>
      </c>
      <c r="G152" s="21">
        <f t="shared" si="37"/>
        <v>93.140312187215031</v>
      </c>
    </row>
    <row r="153" spans="1:7" s="3" customFormat="1" x14ac:dyDescent="0.25">
      <c r="A153" s="12" t="s">
        <v>34</v>
      </c>
      <c r="B153" s="13" t="s">
        <v>109</v>
      </c>
      <c r="C153" s="13">
        <v>244</v>
      </c>
      <c r="D153" s="14" t="s">
        <v>52</v>
      </c>
      <c r="E153" s="20">
        <v>168159.03</v>
      </c>
      <c r="F153" s="20">
        <v>160269.03</v>
      </c>
      <c r="G153" s="21">
        <f t="shared" si="37"/>
        <v>95.308012897077248</v>
      </c>
    </row>
    <row r="154" spans="1:7" s="3" customFormat="1" x14ac:dyDescent="0.25">
      <c r="A154" s="12" t="s">
        <v>35</v>
      </c>
      <c r="B154" s="13" t="s">
        <v>109</v>
      </c>
      <c r="C154" s="13">
        <v>247</v>
      </c>
      <c r="D154" s="14" t="s">
        <v>78</v>
      </c>
      <c r="E154" s="20">
        <v>876828.03</v>
      </c>
      <c r="F154" s="20">
        <v>813035.18</v>
      </c>
      <c r="G154" s="21">
        <f t="shared" si="37"/>
        <v>92.724588195475448</v>
      </c>
    </row>
    <row r="155" spans="1:7" s="3" customFormat="1" x14ac:dyDescent="0.25">
      <c r="A155" s="12" t="s">
        <v>35</v>
      </c>
      <c r="B155" s="13" t="s">
        <v>110</v>
      </c>
      <c r="C155" s="13"/>
      <c r="D155" s="14" t="s">
        <v>70</v>
      </c>
      <c r="E155" s="20">
        <f t="shared" ref="E155:F157" si="41">E156</f>
        <v>292187.26</v>
      </c>
      <c r="F155" s="20">
        <f t="shared" si="41"/>
        <v>209823.47</v>
      </c>
      <c r="G155" s="21">
        <f t="shared" si="37"/>
        <v>71.811300054629342</v>
      </c>
    </row>
    <row r="156" spans="1:7" s="3" customFormat="1" ht="47.25" x14ac:dyDescent="0.25">
      <c r="A156" s="12" t="s">
        <v>35</v>
      </c>
      <c r="B156" s="13" t="s">
        <v>110</v>
      </c>
      <c r="C156" s="13">
        <v>200</v>
      </c>
      <c r="D156" s="14" t="s">
        <v>17</v>
      </c>
      <c r="E156" s="20">
        <f t="shared" si="41"/>
        <v>292187.26</v>
      </c>
      <c r="F156" s="20">
        <f t="shared" si="41"/>
        <v>209823.47</v>
      </c>
      <c r="G156" s="21">
        <f t="shared" si="37"/>
        <v>71.811300054629342</v>
      </c>
    </row>
    <row r="157" spans="1:7" s="3" customFormat="1" ht="47.25" x14ac:dyDescent="0.25">
      <c r="A157" s="12" t="s">
        <v>35</v>
      </c>
      <c r="B157" s="13" t="s">
        <v>110</v>
      </c>
      <c r="C157" s="13">
        <v>240</v>
      </c>
      <c r="D157" s="14" t="s">
        <v>51</v>
      </c>
      <c r="E157" s="20">
        <f t="shared" si="41"/>
        <v>292187.26</v>
      </c>
      <c r="F157" s="20">
        <f t="shared" si="41"/>
        <v>209823.47</v>
      </c>
      <c r="G157" s="21">
        <f t="shared" si="37"/>
        <v>71.811300054629342</v>
      </c>
    </row>
    <row r="158" spans="1:7" s="3" customFormat="1" x14ac:dyDescent="0.25">
      <c r="A158" s="12" t="s">
        <v>35</v>
      </c>
      <c r="B158" s="13" t="s">
        <v>110</v>
      </c>
      <c r="C158" s="13">
        <v>244</v>
      </c>
      <c r="D158" s="14" t="s">
        <v>52</v>
      </c>
      <c r="E158" s="20">
        <v>292187.26</v>
      </c>
      <c r="F158" s="20">
        <v>209823.47</v>
      </c>
      <c r="G158" s="21">
        <f t="shared" si="37"/>
        <v>71.811300054629342</v>
      </c>
    </row>
    <row r="159" spans="1:7" s="3" customFormat="1" ht="63" x14ac:dyDescent="0.25">
      <c r="A159" s="12" t="s">
        <v>35</v>
      </c>
      <c r="B159" s="13">
        <v>1260000000</v>
      </c>
      <c r="C159" s="13"/>
      <c r="D159" s="14" t="s">
        <v>111</v>
      </c>
      <c r="E159" s="20">
        <f>SUM(E160,E164,E168)</f>
        <v>502567</v>
      </c>
      <c r="F159" s="20">
        <f>SUM(F160,F164,F168)</f>
        <v>502566.58999999997</v>
      </c>
      <c r="G159" s="21">
        <f t="shared" si="37"/>
        <v>99.99991841883768</v>
      </c>
    </row>
    <row r="160" spans="1:7" s="3" customFormat="1" ht="47.25" x14ac:dyDescent="0.25">
      <c r="A160" s="12" t="s">
        <v>35</v>
      </c>
      <c r="B160" s="13">
        <v>1260219005</v>
      </c>
      <c r="C160" s="13"/>
      <c r="D160" s="14" t="s">
        <v>150</v>
      </c>
      <c r="E160" s="20">
        <f t="shared" ref="E160:F162" si="42">E161</f>
        <v>220000</v>
      </c>
      <c r="F160" s="20">
        <f t="shared" si="42"/>
        <v>220000</v>
      </c>
      <c r="G160" s="21">
        <f t="shared" si="37"/>
        <v>100</v>
      </c>
    </row>
    <row r="161" spans="1:7" s="3" customFormat="1" ht="47.25" x14ac:dyDescent="0.25">
      <c r="A161" s="12" t="s">
        <v>35</v>
      </c>
      <c r="B161" s="13">
        <v>1260219005</v>
      </c>
      <c r="C161" s="13">
        <v>200</v>
      </c>
      <c r="D161" s="14" t="s">
        <v>17</v>
      </c>
      <c r="E161" s="20">
        <f t="shared" si="42"/>
        <v>220000</v>
      </c>
      <c r="F161" s="20">
        <f t="shared" si="42"/>
        <v>220000</v>
      </c>
      <c r="G161" s="21">
        <f t="shared" si="37"/>
        <v>100</v>
      </c>
    </row>
    <row r="162" spans="1:7" s="3" customFormat="1" ht="47.25" x14ac:dyDescent="0.25">
      <c r="A162" s="12" t="s">
        <v>35</v>
      </c>
      <c r="B162" s="13">
        <v>1260219005</v>
      </c>
      <c r="C162" s="13">
        <v>240</v>
      </c>
      <c r="D162" s="14" t="s">
        <v>51</v>
      </c>
      <c r="E162" s="20">
        <f t="shared" si="42"/>
        <v>220000</v>
      </c>
      <c r="F162" s="20">
        <f t="shared" si="42"/>
        <v>220000</v>
      </c>
      <c r="G162" s="21">
        <f t="shared" si="37"/>
        <v>100</v>
      </c>
    </row>
    <row r="163" spans="1:7" s="3" customFormat="1" x14ac:dyDescent="0.25">
      <c r="A163" s="12" t="s">
        <v>35</v>
      </c>
      <c r="B163" s="13">
        <v>1260219005</v>
      </c>
      <c r="C163" s="13">
        <v>244</v>
      </c>
      <c r="D163" s="14" t="s">
        <v>52</v>
      </c>
      <c r="E163" s="20">
        <v>220000</v>
      </c>
      <c r="F163" s="20">
        <v>220000</v>
      </c>
      <c r="G163" s="21">
        <f t="shared" si="37"/>
        <v>100</v>
      </c>
    </row>
    <row r="164" spans="1:7" s="3" customFormat="1" ht="47.25" x14ac:dyDescent="0.25">
      <c r="A164" s="12" t="s">
        <v>35</v>
      </c>
      <c r="B164" s="13">
        <v>1260219305</v>
      </c>
      <c r="C164" s="13"/>
      <c r="D164" s="14" t="s">
        <v>151</v>
      </c>
      <c r="E164" s="20">
        <f t="shared" ref="E164:F166" si="43">E165</f>
        <v>80000</v>
      </c>
      <c r="F164" s="20">
        <f t="shared" si="43"/>
        <v>80000</v>
      </c>
      <c r="G164" s="21">
        <f t="shared" si="37"/>
        <v>100</v>
      </c>
    </row>
    <row r="165" spans="1:7" s="3" customFormat="1" ht="47.25" x14ac:dyDescent="0.25">
      <c r="A165" s="12" t="s">
        <v>35</v>
      </c>
      <c r="B165" s="13">
        <v>1260219305</v>
      </c>
      <c r="C165" s="13">
        <v>200</v>
      </c>
      <c r="D165" s="14" t="s">
        <v>17</v>
      </c>
      <c r="E165" s="20">
        <f t="shared" si="43"/>
        <v>80000</v>
      </c>
      <c r="F165" s="20">
        <f t="shared" si="43"/>
        <v>80000</v>
      </c>
      <c r="G165" s="21">
        <f t="shared" si="37"/>
        <v>100</v>
      </c>
    </row>
    <row r="166" spans="1:7" s="3" customFormat="1" ht="47.25" x14ac:dyDescent="0.25">
      <c r="A166" s="12" t="s">
        <v>35</v>
      </c>
      <c r="B166" s="13">
        <v>1260219305</v>
      </c>
      <c r="C166" s="13">
        <v>240</v>
      </c>
      <c r="D166" s="14" t="s">
        <v>51</v>
      </c>
      <c r="E166" s="20">
        <f t="shared" si="43"/>
        <v>80000</v>
      </c>
      <c r="F166" s="20">
        <f t="shared" si="43"/>
        <v>80000</v>
      </c>
      <c r="G166" s="21">
        <f t="shared" si="37"/>
        <v>100</v>
      </c>
    </row>
    <row r="167" spans="1:7" s="3" customFormat="1" x14ac:dyDescent="0.25">
      <c r="A167" s="12" t="s">
        <v>35</v>
      </c>
      <c r="B167" s="13">
        <v>1260219305</v>
      </c>
      <c r="C167" s="13">
        <v>244</v>
      </c>
      <c r="D167" s="14" t="s">
        <v>52</v>
      </c>
      <c r="E167" s="20">
        <v>80000</v>
      </c>
      <c r="F167" s="20">
        <v>80000</v>
      </c>
      <c r="G167" s="21">
        <f t="shared" si="37"/>
        <v>100</v>
      </c>
    </row>
    <row r="168" spans="1:7" s="3" customFormat="1" ht="31.5" x14ac:dyDescent="0.25">
      <c r="A168" s="12" t="s">
        <v>35</v>
      </c>
      <c r="B168" s="13" t="s">
        <v>152</v>
      </c>
      <c r="C168" s="13"/>
      <c r="D168" s="14" t="s">
        <v>139</v>
      </c>
      <c r="E168" s="20">
        <f t="shared" ref="E168:F170" si="44">E169</f>
        <v>202567</v>
      </c>
      <c r="F168" s="20">
        <f t="shared" si="44"/>
        <v>202566.59</v>
      </c>
      <c r="G168" s="21">
        <f t="shared" si="37"/>
        <v>99.999797597831829</v>
      </c>
    </row>
    <row r="169" spans="1:7" s="3" customFormat="1" ht="47.25" x14ac:dyDescent="0.25">
      <c r="A169" s="12" t="s">
        <v>35</v>
      </c>
      <c r="B169" s="13" t="s">
        <v>152</v>
      </c>
      <c r="C169" s="13">
        <v>200</v>
      </c>
      <c r="D169" s="14" t="s">
        <v>17</v>
      </c>
      <c r="E169" s="20">
        <f t="shared" si="44"/>
        <v>202567</v>
      </c>
      <c r="F169" s="20">
        <f t="shared" si="44"/>
        <v>202566.59</v>
      </c>
      <c r="G169" s="21">
        <f t="shared" si="37"/>
        <v>99.999797597831829</v>
      </c>
    </row>
    <row r="170" spans="1:7" s="3" customFormat="1" ht="47.25" x14ac:dyDescent="0.25">
      <c r="A170" s="12" t="s">
        <v>35</v>
      </c>
      <c r="B170" s="13" t="s">
        <v>152</v>
      </c>
      <c r="C170" s="13">
        <v>240</v>
      </c>
      <c r="D170" s="14" t="s">
        <v>51</v>
      </c>
      <c r="E170" s="20">
        <f t="shared" si="44"/>
        <v>202567</v>
      </c>
      <c r="F170" s="20">
        <f t="shared" si="44"/>
        <v>202566.59</v>
      </c>
      <c r="G170" s="21">
        <f t="shared" si="37"/>
        <v>99.999797597831829</v>
      </c>
    </row>
    <row r="171" spans="1:7" x14ac:dyDescent="0.25">
      <c r="A171" s="12" t="s">
        <v>35</v>
      </c>
      <c r="B171" s="13" t="s">
        <v>152</v>
      </c>
      <c r="C171" s="13">
        <v>244</v>
      </c>
      <c r="D171" s="14" t="s">
        <v>52</v>
      </c>
      <c r="E171" s="20">
        <v>202567</v>
      </c>
      <c r="F171" s="20">
        <v>202566.59</v>
      </c>
      <c r="G171" s="21">
        <f t="shared" si="37"/>
        <v>99.999797597831829</v>
      </c>
    </row>
    <row r="172" spans="1:7" s="8" customFormat="1" x14ac:dyDescent="0.25">
      <c r="A172" s="4" t="s">
        <v>37</v>
      </c>
      <c r="B172" s="5"/>
      <c r="C172" s="5"/>
      <c r="D172" s="6" t="s">
        <v>71</v>
      </c>
      <c r="E172" s="9">
        <f>E173</f>
        <v>1956019</v>
      </c>
      <c r="F172" s="9">
        <f t="shared" ref="F172" si="45">F173</f>
        <v>1955519</v>
      </c>
      <c r="G172" s="19">
        <f t="shared" si="37"/>
        <v>99.974437876114692</v>
      </c>
    </row>
    <row r="173" spans="1:7" x14ac:dyDescent="0.25">
      <c r="A173" s="12" t="s">
        <v>38</v>
      </c>
      <c r="B173" s="13"/>
      <c r="C173" s="13"/>
      <c r="D173" s="14" t="s">
        <v>39</v>
      </c>
      <c r="E173" s="10">
        <f>E174</f>
        <v>1956019</v>
      </c>
      <c r="F173" s="10">
        <f t="shared" ref="F173" si="46">F174</f>
        <v>1955519</v>
      </c>
      <c r="G173" s="21">
        <f t="shared" si="37"/>
        <v>99.974437876114692</v>
      </c>
    </row>
    <row r="174" spans="1:7" ht="78.75" x14ac:dyDescent="0.25">
      <c r="A174" s="12" t="s">
        <v>38</v>
      </c>
      <c r="B174" s="13">
        <v>1200000000</v>
      </c>
      <c r="C174" s="13"/>
      <c r="D174" s="14" t="s">
        <v>81</v>
      </c>
      <c r="E174" s="10">
        <f>E175</f>
        <v>1956019</v>
      </c>
      <c r="F174" s="10">
        <f t="shared" ref="F174" si="47">F175</f>
        <v>1955519</v>
      </c>
      <c r="G174" s="21">
        <f t="shared" si="37"/>
        <v>99.974437876114692</v>
      </c>
    </row>
    <row r="175" spans="1:7" ht="63" x14ac:dyDescent="0.25">
      <c r="A175" s="12" t="s">
        <v>38</v>
      </c>
      <c r="B175" s="13">
        <v>1270000000</v>
      </c>
      <c r="C175" s="13"/>
      <c r="D175" s="14" t="s">
        <v>112</v>
      </c>
      <c r="E175" s="10">
        <f>SUM(E176,E180,E184,E189)</f>
        <v>1956019</v>
      </c>
      <c r="F175" s="10">
        <f>SUM(F176,F180,F184,F189)</f>
        <v>1955519</v>
      </c>
      <c r="G175" s="21">
        <f t="shared" si="37"/>
        <v>99.974437876114692</v>
      </c>
    </row>
    <row r="176" spans="1:7" ht="47.25" x14ac:dyDescent="0.25">
      <c r="A176" s="12" t="s">
        <v>38</v>
      </c>
      <c r="B176" s="13">
        <v>1270110680</v>
      </c>
      <c r="C176" s="13"/>
      <c r="D176" s="14" t="s">
        <v>113</v>
      </c>
      <c r="E176" s="10">
        <f t="shared" ref="E176:F178" si="48">E177</f>
        <v>654200</v>
      </c>
      <c r="F176" s="10">
        <f t="shared" si="48"/>
        <v>654200</v>
      </c>
      <c r="G176" s="21">
        <f t="shared" si="37"/>
        <v>100</v>
      </c>
    </row>
    <row r="177" spans="1:7" ht="63" x14ac:dyDescent="0.25">
      <c r="A177" s="12" t="s">
        <v>38</v>
      </c>
      <c r="B177" s="13">
        <v>1270110680</v>
      </c>
      <c r="C177" s="13">
        <v>600</v>
      </c>
      <c r="D177" s="14" t="s">
        <v>24</v>
      </c>
      <c r="E177" s="10">
        <f t="shared" si="48"/>
        <v>654200</v>
      </c>
      <c r="F177" s="10">
        <f t="shared" si="48"/>
        <v>654200</v>
      </c>
      <c r="G177" s="21">
        <f t="shared" si="37"/>
        <v>100</v>
      </c>
    </row>
    <row r="178" spans="1:7" x14ac:dyDescent="0.25">
      <c r="A178" s="12" t="s">
        <v>38</v>
      </c>
      <c r="B178" s="13">
        <v>1270110680</v>
      </c>
      <c r="C178" s="13">
        <v>610</v>
      </c>
      <c r="D178" s="14" t="s">
        <v>72</v>
      </c>
      <c r="E178" s="10">
        <f t="shared" si="48"/>
        <v>654200</v>
      </c>
      <c r="F178" s="10">
        <f t="shared" si="48"/>
        <v>654200</v>
      </c>
      <c r="G178" s="21">
        <f t="shared" si="37"/>
        <v>100</v>
      </c>
    </row>
    <row r="179" spans="1:7" ht="94.5" x14ac:dyDescent="0.25">
      <c r="A179" s="12" t="s">
        <v>38</v>
      </c>
      <c r="B179" s="13">
        <v>1270110680</v>
      </c>
      <c r="C179" s="13">
        <v>611</v>
      </c>
      <c r="D179" s="14" t="s">
        <v>74</v>
      </c>
      <c r="E179" s="10">
        <v>654200</v>
      </c>
      <c r="F179" s="10">
        <v>654200</v>
      </c>
      <c r="G179" s="21">
        <f t="shared" si="37"/>
        <v>100</v>
      </c>
    </row>
    <row r="180" spans="1:7" ht="31.5" x14ac:dyDescent="0.25">
      <c r="A180" s="12" t="s">
        <v>38</v>
      </c>
      <c r="B180" s="13" t="s">
        <v>114</v>
      </c>
      <c r="C180" s="13"/>
      <c r="D180" s="14" t="s">
        <v>115</v>
      </c>
      <c r="E180" s="10">
        <v>500</v>
      </c>
      <c r="F180" s="10">
        <v>0</v>
      </c>
      <c r="G180" s="21" t="s">
        <v>160</v>
      </c>
    </row>
    <row r="181" spans="1:7" ht="63" x14ac:dyDescent="0.25">
      <c r="A181" s="12" t="s">
        <v>38</v>
      </c>
      <c r="B181" s="13" t="s">
        <v>114</v>
      </c>
      <c r="C181" s="13">
        <v>600</v>
      </c>
      <c r="D181" s="14" t="s">
        <v>24</v>
      </c>
      <c r="E181" s="10">
        <v>500</v>
      </c>
      <c r="F181" s="10">
        <v>0</v>
      </c>
      <c r="G181" s="21" t="s">
        <v>160</v>
      </c>
    </row>
    <row r="182" spans="1:7" x14ac:dyDescent="0.25">
      <c r="A182" s="12" t="s">
        <v>38</v>
      </c>
      <c r="B182" s="13" t="s">
        <v>114</v>
      </c>
      <c r="C182" s="13">
        <v>610</v>
      </c>
      <c r="D182" s="14" t="s">
        <v>72</v>
      </c>
      <c r="E182" s="10">
        <v>500</v>
      </c>
      <c r="F182" s="10">
        <v>0</v>
      </c>
      <c r="G182" s="21" t="s">
        <v>160</v>
      </c>
    </row>
    <row r="183" spans="1:7" ht="31.5" x14ac:dyDescent="0.25">
      <c r="A183" s="12" t="s">
        <v>38</v>
      </c>
      <c r="B183" s="13" t="s">
        <v>114</v>
      </c>
      <c r="C183" s="13">
        <v>612</v>
      </c>
      <c r="D183" s="14" t="s">
        <v>73</v>
      </c>
      <c r="E183" s="10">
        <v>500</v>
      </c>
      <c r="F183" s="10">
        <v>0</v>
      </c>
      <c r="G183" s="21" t="s">
        <v>160</v>
      </c>
    </row>
    <row r="184" spans="1:7" ht="31.5" x14ac:dyDescent="0.25">
      <c r="A184" s="12" t="s">
        <v>38</v>
      </c>
      <c r="B184" s="13" t="s">
        <v>116</v>
      </c>
      <c r="C184" s="13"/>
      <c r="D184" s="14" t="s">
        <v>115</v>
      </c>
      <c r="E184" s="10">
        <v>962934</v>
      </c>
      <c r="F184" s="10">
        <v>962934</v>
      </c>
      <c r="G184" s="21">
        <f t="shared" si="37"/>
        <v>100</v>
      </c>
    </row>
    <row r="185" spans="1:7" ht="63" x14ac:dyDescent="0.25">
      <c r="A185" s="12" t="s">
        <v>38</v>
      </c>
      <c r="B185" s="13" t="s">
        <v>116</v>
      </c>
      <c r="C185" s="13">
        <v>600</v>
      </c>
      <c r="D185" s="14" t="s">
        <v>24</v>
      </c>
      <c r="E185" s="10">
        <v>962934</v>
      </c>
      <c r="F185" s="10">
        <v>962934</v>
      </c>
      <c r="G185" s="21">
        <f t="shared" si="37"/>
        <v>100</v>
      </c>
    </row>
    <row r="186" spans="1:7" x14ac:dyDescent="0.25">
      <c r="A186" s="12" t="s">
        <v>38</v>
      </c>
      <c r="B186" s="13" t="s">
        <v>116</v>
      </c>
      <c r="C186" s="13">
        <v>610</v>
      </c>
      <c r="D186" s="14" t="s">
        <v>72</v>
      </c>
      <c r="E186" s="10">
        <v>962934</v>
      </c>
      <c r="F186" s="10">
        <v>962934</v>
      </c>
      <c r="G186" s="21">
        <f t="shared" si="37"/>
        <v>100</v>
      </c>
    </row>
    <row r="187" spans="1:7" ht="94.5" x14ac:dyDescent="0.25">
      <c r="A187" s="12" t="s">
        <v>38</v>
      </c>
      <c r="B187" s="13" t="s">
        <v>116</v>
      </c>
      <c r="C187" s="13">
        <v>611</v>
      </c>
      <c r="D187" s="14" t="s">
        <v>74</v>
      </c>
      <c r="E187" s="10">
        <v>962934</v>
      </c>
      <c r="F187" s="10">
        <v>962934</v>
      </c>
      <c r="G187" s="21">
        <f t="shared" si="37"/>
        <v>100</v>
      </c>
    </row>
    <row r="188" spans="1:7" x14ac:dyDescent="0.25">
      <c r="A188" s="12" t="s">
        <v>38</v>
      </c>
      <c r="B188" s="13" t="s">
        <v>148</v>
      </c>
      <c r="C188" s="13"/>
      <c r="D188" s="14" t="s">
        <v>149</v>
      </c>
      <c r="E188" s="10">
        <f t="shared" ref="E188:F190" si="49">E189</f>
        <v>338385</v>
      </c>
      <c r="F188" s="10">
        <f t="shared" si="49"/>
        <v>338385</v>
      </c>
      <c r="G188" s="21">
        <f t="shared" si="37"/>
        <v>100</v>
      </c>
    </row>
    <row r="189" spans="1:7" ht="63" x14ac:dyDescent="0.25">
      <c r="A189" s="12" t="s">
        <v>38</v>
      </c>
      <c r="B189" s="13" t="s">
        <v>148</v>
      </c>
      <c r="C189" s="13">
        <v>600</v>
      </c>
      <c r="D189" s="14" t="s">
        <v>24</v>
      </c>
      <c r="E189" s="10">
        <f t="shared" si="49"/>
        <v>338385</v>
      </c>
      <c r="F189" s="10">
        <f t="shared" si="49"/>
        <v>338385</v>
      </c>
      <c r="G189" s="21">
        <f t="shared" si="37"/>
        <v>100</v>
      </c>
    </row>
    <row r="190" spans="1:7" x14ac:dyDescent="0.25">
      <c r="A190" s="12" t="s">
        <v>38</v>
      </c>
      <c r="B190" s="13" t="s">
        <v>148</v>
      </c>
      <c r="C190" s="13">
        <v>610</v>
      </c>
      <c r="D190" s="14" t="s">
        <v>72</v>
      </c>
      <c r="E190" s="10">
        <f t="shared" si="49"/>
        <v>338385</v>
      </c>
      <c r="F190" s="10">
        <f t="shared" si="49"/>
        <v>338385</v>
      </c>
      <c r="G190" s="21">
        <f t="shared" ref="G190:G222" si="50">F190/E190*100</f>
        <v>100</v>
      </c>
    </row>
    <row r="191" spans="1:7" ht="31.5" x14ac:dyDescent="0.25">
      <c r="A191" s="12" t="s">
        <v>38</v>
      </c>
      <c r="B191" s="13" t="s">
        <v>148</v>
      </c>
      <c r="C191" s="13">
        <v>612</v>
      </c>
      <c r="D191" s="14" t="s">
        <v>73</v>
      </c>
      <c r="E191" s="10">
        <v>338385</v>
      </c>
      <c r="F191" s="10">
        <v>338385</v>
      </c>
      <c r="G191" s="21">
        <f t="shared" si="50"/>
        <v>100</v>
      </c>
    </row>
    <row r="192" spans="1:7" s="8" customFormat="1" x14ac:dyDescent="0.25">
      <c r="A192" s="4">
        <v>1000</v>
      </c>
      <c r="B192" s="13"/>
      <c r="C192" s="5"/>
      <c r="D192" s="6" t="s">
        <v>75</v>
      </c>
      <c r="E192" s="9">
        <f>E193+E200</f>
        <v>63580</v>
      </c>
      <c r="F192" s="9">
        <f t="shared" ref="F192" si="51">F193+F200</f>
        <v>42016.800000000003</v>
      </c>
      <c r="G192" s="19">
        <f t="shared" si="50"/>
        <v>66.084932368669399</v>
      </c>
    </row>
    <row r="193" spans="1:7" x14ac:dyDescent="0.25">
      <c r="A193" s="12">
        <v>1001</v>
      </c>
      <c r="B193" s="13"/>
      <c r="C193" s="13"/>
      <c r="D193" s="14" t="s">
        <v>117</v>
      </c>
      <c r="E193" s="10">
        <f>E194</f>
        <v>48580</v>
      </c>
      <c r="F193" s="10">
        <f t="shared" ref="F193:F195" si="52">F194</f>
        <v>27016.799999999999</v>
      </c>
      <c r="G193" s="21">
        <f t="shared" si="50"/>
        <v>55.613009468917255</v>
      </c>
    </row>
    <row r="194" spans="1:7" ht="78.75" x14ac:dyDescent="0.25">
      <c r="A194" s="12">
        <v>1001</v>
      </c>
      <c r="B194" s="13">
        <v>1200000000</v>
      </c>
      <c r="C194" s="13"/>
      <c r="D194" s="14" t="s">
        <v>81</v>
      </c>
      <c r="E194" s="10">
        <f>E195</f>
        <v>48580</v>
      </c>
      <c r="F194" s="10">
        <f t="shared" si="52"/>
        <v>27016.799999999999</v>
      </c>
      <c r="G194" s="21">
        <f t="shared" si="50"/>
        <v>55.613009468917255</v>
      </c>
    </row>
    <row r="195" spans="1:7" ht="47.25" x14ac:dyDescent="0.25">
      <c r="A195" s="12">
        <v>1001</v>
      </c>
      <c r="B195" s="13">
        <v>1250000000</v>
      </c>
      <c r="C195" s="13"/>
      <c r="D195" s="14" t="s">
        <v>118</v>
      </c>
      <c r="E195" s="10">
        <f>E196</f>
        <v>48580</v>
      </c>
      <c r="F195" s="10">
        <f t="shared" si="52"/>
        <v>27016.799999999999</v>
      </c>
      <c r="G195" s="21">
        <f t="shared" si="50"/>
        <v>55.613009468917255</v>
      </c>
    </row>
    <row r="196" spans="1:7" ht="63" x14ac:dyDescent="0.25">
      <c r="A196" s="12">
        <v>1001</v>
      </c>
      <c r="B196" s="13" t="s">
        <v>119</v>
      </c>
      <c r="C196" s="13"/>
      <c r="D196" s="14" t="s">
        <v>120</v>
      </c>
      <c r="E196" s="10">
        <v>48580</v>
      </c>
      <c r="F196" s="10">
        <f>F197</f>
        <v>27016.799999999999</v>
      </c>
      <c r="G196" s="21">
        <f t="shared" si="50"/>
        <v>55.613009468917255</v>
      </c>
    </row>
    <row r="197" spans="1:7" ht="31.5" x14ac:dyDescent="0.25">
      <c r="A197" s="12">
        <v>1001</v>
      </c>
      <c r="B197" s="13" t="s">
        <v>119</v>
      </c>
      <c r="C197" s="13">
        <v>300</v>
      </c>
      <c r="D197" s="14" t="s">
        <v>121</v>
      </c>
      <c r="E197" s="10">
        <v>48580</v>
      </c>
      <c r="F197" s="10">
        <f>F198</f>
        <v>27016.799999999999</v>
      </c>
      <c r="G197" s="21">
        <f t="shared" si="50"/>
        <v>55.613009468917255</v>
      </c>
    </row>
    <row r="198" spans="1:7" ht="31.5" x14ac:dyDescent="0.25">
      <c r="A198" s="12">
        <v>1001</v>
      </c>
      <c r="B198" s="13" t="s">
        <v>119</v>
      </c>
      <c r="C198" s="13">
        <v>310</v>
      </c>
      <c r="D198" s="14" t="s">
        <v>122</v>
      </c>
      <c r="E198" s="10">
        <v>48580</v>
      </c>
      <c r="F198" s="10">
        <f>F199</f>
        <v>27016.799999999999</v>
      </c>
      <c r="G198" s="21">
        <f t="shared" si="50"/>
        <v>55.613009468917255</v>
      </c>
    </row>
    <row r="199" spans="1:7" ht="31.5" x14ac:dyDescent="0.25">
      <c r="A199" s="12">
        <v>1001</v>
      </c>
      <c r="B199" s="13" t="s">
        <v>119</v>
      </c>
      <c r="C199" s="13">
        <v>312</v>
      </c>
      <c r="D199" s="14" t="s">
        <v>123</v>
      </c>
      <c r="E199" s="10">
        <v>48580</v>
      </c>
      <c r="F199" s="10">
        <v>27016.799999999999</v>
      </c>
      <c r="G199" s="21">
        <f t="shared" si="50"/>
        <v>55.613009468917255</v>
      </c>
    </row>
    <row r="200" spans="1:7" x14ac:dyDescent="0.25">
      <c r="A200" s="12">
        <v>1003</v>
      </c>
      <c r="B200" s="13"/>
      <c r="C200" s="13"/>
      <c r="D200" s="14" t="s">
        <v>40</v>
      </c>
      <c r="E200" s="10">
        <f>E201</f>
        <v>15000</v>
      </c>
      <c r="F200" s="10">
        <f t="shared" ref="F200" si="53">F201</f>
        <v>15000</v>
      </c>
      <c r="G200" s="21">
        <f t="shared" si="50"/>
        <v>100</v>
      </c>
    </row>
    <row r="201" spans="1:7" ht="78.75" x14ac:dyDescent="0.25">
      <c r="A201" s="12">
        <v>1003</v>
      </c>
      <c r="B201" s="13">
        <v>1200000000</v>
      </c>
      <c r="C201" s="13"/>
      <c r="D201" s="14" t="s">
        <v>81</v>
      </c>
      <c r="E201" s="10">
        <f>E202</f>
        <v>15000</v>
      </c>
      <c r="F201" s="10">
        <f t="shared" ref="F201" si="54">F202</f>
        <v>15000</v>
      </c>
      <c r="G201" s="21">
        <f t="shared" si="50"/>
        <v>100</v>
      </c>
    </row>
    <row r="202" spans="1:7" ht="47.25" x14ac:dyDescent="0.25">
      <c r="A202" s="12">
        <v>1003</v>
      </c>
      <c r="B202" s="13">
        <v>1250000000</v>
      </c>
      <c r="C202" s="13"/>
      <c r="D202" s="14" t="s">
        <v>118</v>
      </c>
      <c r="E202" s="10">
        <f>E203</f>
        <v>15000</v>
      </c>
      <c r="F202" s="10">
        <f t="shared" ref="F202" si="55">F203</f>
        <v>15000</v>
      </c>
      <c r="G202" s="21">
        <f t="shared" si="50"/>
        <v>100</v>
      </c>
    </row>
    <row r="203" spans="1:7" ht="31.5" x14ac:dyDescent="0.25">
      <c r="A203" s="12">
        <v>1003</v>
      </c>
      <c r="B203" s="13" t="s">
        <v>124</v>
      </c>
      <c r="C203" s="13"/>
      <c r="D203" s="14" t="s">
        <v>125</v>
      </c>
      <c r="E203" s="10">
        <v>15000</v>
      </c>
      <c r="F203" s="10">
        <v>15000</v>
      </c>
      <c r="G203" s="21">
        <f t="shared" si="50"/>
        <v>100</v>
      </c>
    </row>
    <row r="204" spans="1:7" ht="47.25" x14ac:dyDescent="0.25">
      <c r="A204" s="12">
        <v>1003</v>
      </c>
      <c r="B204" s="13" t="s">
        <v>124</v>
      </c>
      <c r="C204" s="13">
        <v>200</v>
      </c>
      <c r="D204" s="14" t="s">
        <v>17</v>
      </c>
      <c r="E204" s="10">
        <v>15000</v>
      </c>
      <c r="F204" s="10">
        <v>15000</v>
      </c>
      <c r="G204" s="21">
        <f t="shared" si="50"/>
        <v>100</v>
      </c>
    </row>
    <row r="205" spans="1:7" ht="47.25" x14ac:dyDescent="0.25">
      <c r="A205" s="12">
        <v>1003</v>
      </c>
      <c r="B205" s="13" t="s">
        <v>124</v>
      </c>
      <c r="C205" s="13">
        <v>240</v>
      </c>
      <c r="D205" s="14" t="s">
        <v>51</v>
      </c>
      <c r="E205" s="10">
        <v>15000</v>
      </c>
      <c r="F205" s="10">
        <v>15000</v>
      </c>
      <c r="G205" s="21">
        <f t="shared" si="50"/>
        <v>100</v>
      </c>
    </row>
    <row r="206" spans="1:7" ht="15" customHeight="1" x14ac:dyDescent="0.25">
      <c r="A206" s="12">
        <v>1003</v>
      </c>
      <c r="B206" s="13" t="s">
        <v>124</v>
      </c>
      <c r="C206" s="13">
        <v>244</v>
      </c>
      <c r="D206" s="14" t="s">
        <v>52</v>
      </c>
      <c r="E206" s="10">
        <v>15000</v>
      </c>
      <c r="F206" s="10">
        <v>15000</v>
      </c>
      <c r="G206" s="21">
        <f t="shared" si="50"/>
        <v>100</v>
      </c>
    </row>
    <row r="207" spans="1:7" s="8" customFormat="1" x14ac:dyDescent="0.25">
      <c r="A207" s="4">
        <v>1100</v>
      </c>
      <c r="B207" s="5"/>
      <c r="C207" s="5"/>
      <c r="D207" s="6" t="s">
        <v>126</v>
      </c>
      <c r="E207" s="9">
        <f t="shared" ref="E207:E212" si="56">E208</f>
        <v>141628.43</v>
      </c>
      <c r="F207" s="9">
        <f t="shared" ref="F207" si="57">F208</f>
        <v>139831.45000000001</v>
      </c>
      <c r="G207" s="19">
        <f t="shared" si="50"/>
        <v>98.731201073117887</v>
      </c>
    </row>
    <row r="208" spans="1:7" x14ac:dyDescent="0.25">
      <c r="A208" s="12">
        <v>1101</v>
      </c>
      <c r="B208" s="13"/>
      <c r="C208" s="13"/>
      <c r="D208" s="14" t="s">
        <v>127</v>
      </c>
      <c r="E208" s="10">
        <f t="shared" si="56"/>
        <v>141628.43</v>
      </c>
      <c r="F208" s="10">
        <f t="shared" ref="F208:F210" si="58">F209</f>
        <v>139831.45000000001</v>
      </c>
      <c r="G208" s="21">
        <f t="shared" si="50"/>
        <v>98.731201073117887</v>
      </c>
    </row>
    <row r="209" spans="1:7" ht="78.75" x14ac:dyDescent="0.25">
      <c r="A209" s="12">
        <v>1101</v>
      </c>
      <c r="B209" s="13">
        <v>1200000000</v>
      </c>
      <c r="C209" s="13"/>
      <c r="D209" s="14" t="s">
        <v>81</v>
      </c>
      <c r="E209" s="10">
        <f t="shared" si="56"/>
        <v>141628.43</v>
      </c>
      <c r="F209" s="10">
        <f t="shared" si="58"/>
        <v>139831.45000000001</v>
      </c>
      <c r="G209" s="21">
        <f t="shared" si="50"/>
        <v>98.731201073117887</v>
      </c>
    </row>
    <row r="210" spans="1:7" ht="78.75" x14ac:dyDescent="0.25">
      <c r="A210" s="12">
        <v>1101</v>
      </c>
      <c r="B210" s="13">
        <v>1240000000</v>
      </c>
      <c r="C210" s="13"/>
      <c r="D210" s="14" t="s">
        <v>128</v>
      </c>
      <c r="E210" s="10">
        <f t="shared" si="56"/>
        <v>141628.43</v>
      </c>
      <c r="F210" s="10">
        <f t="shared" si="58"/>
        <v>139831.45000000001</v>
      </c>
      <c r="G210" s="21">
        <f t="shared" si="50"/>
        <v>98.731201073117887</v>
      </c>
    </row>
    <row r="211" spans="1:7" x14ac:dyDescent="0.25">
      <c r="A211" s="12">
        <v>1101</v>
      </c>
      <c r="B211" s="13" t="s">
        <v>129</v>
      </c>
      <c r="C211" s="13"/>
      <c r="D211" s="14" t="s">
        <v>130</v>
      </c>
      <c r="E211" s="10">
        <f t="shared" si="56"/>
        <v>141628.43</v>
      </c>
      <c r="F211" s="10">
        <f t="shared" ref="F211:F212" si="59">F212</f>
        <v>139831.45000000001</v>
      </c>
      <c r="G211" s="21">
        <f t="shared" si="50"/>
        <v>98.731201073117887</v>
      </c>
    </row>
    <row r="212" spans="1:7" ht="47.25" x14ac:dyDescent="0.25">
      <c r="A212" s="12">
        <v>1101</v>
      </c>
      <c r="B212" s="13" t="s">
        <v>129</v>
      </c>
      <c r="C212" s="13">
        <v>200</v>
      </c>
      <c r="D212" s="14" t="s">
        <v>17</v>
      </c>
      <c r="E212" s="10">
        <f t="shared" si="56"/>
        <v>141628.43</v>
      </c>
      <c r="F212" s="10">
        <f t="shared" si="59"/>
        <v>139831.45000000001</v>
      </c>
      <c r="G212" s="21">
        <f t="shared" si="50"/>
        <v>98.731201073117887</v>
      </c>
    </row>
    <row r="213" spans="1:7" ht="47.25" x14ac:dyDescent="0.25">
      <c r="A213" s="12">
        <v>1101</v>
      </c>
      <c r="B213" s="13" t="s">
        <v>129</v>
      </c>
      <c r="C213" s="13">
        <v>240</v>
      </c>
      <c r="D213" s="14" t="s">
        <v>51</v>
      </c>
      <c r="E213" s="10">
        <f>SUM(E214:E215)</f>
        <v>141628.43</v>
      </c>
      <c r="F213" s="10">
        <f t="shared" ref="F213" si="60">F214+F215</f>
        <v>139831.45000000001</v>
      </c>
      <c r="G213" s="21">
        <f t="shared" si="50"/>
        <v>98.731201073117887</v>
      </c>
    </row>
    <row r="214" spans="1:7" x14ac:dyDescent="0.25">
      <c r="A214" s="12">
        <v>1101</v>
      </c>
      <c r="B214" s="13" t="s">
        <v>129</v>
      </c>
      <c r="C214" s="13">
        <v>244</v>
      </c>
      <c r="D214" s="14" t="s">
        <v>52</v>
      </c>
      <c r="E214" s="10">
        <v>124669.84</v>
      </c>
      <c r="F214" s="10">
        <v>124668.75</v>
      </c>
      <c r="G214" s="21">
        <f t="shared" si="50"/>
        <v>99.999125690704346</v>
      </c>
    </row>
    <row r="215" spans="1:7" x14ac:dyDescent="0.25">
      <c r="A215" s="12" t="s">
        <v>137</v>
      </c>
      <c r="B215" s="13" t="s">
        <v>129</v>
      </c>
      <c r="C215" s="13">
        <v>247</v>
      </c>
      <c r="D215" s="14" t="s">
        <v>78</v>
      </c>
      <c r="E215" s="10">
        <v>16958.59</v>
      </c>
      <c r="F215" s="10">
        <v>15162.7</v>
      </c>
      <c r="G215" s="21">
        <f t="shared" si="50"/>
        <v>89.410145536863624</v>
      </c>
    </row>
    <row r="216" spans="1:7" s="8" customFormat="1" ht="63" x14ac:dyDescent="0.25">
      <c r="A216" s="4">
        <v>1400</v>
      </c>
      <c r="B216" s="5"/>
      <c r="C216" s="5"/>
      <c r="D216" s="6" t="s">
        <v>76</v>
      </c>
      <c r="E216" s="9">
        <f>E217</f>
        <v>100000</v>
      </c>
      <c r="F216" s="9">
        <f>F217</f>
        <v>100000</v>
      </c>
      <c r="G216" s="19">
        <f t="shared" si="50"/>
        <v>100</v>
      </c>
    </row>
    <row r="217" spans="1:7" ht="31.5" x14ac:dyDescent="0.25">
      <c r="A217" s="12">
        <v>1403</v>
      </c>
      <c r="B217" s="13"/>
      <c r="C217" s="13"/>
      <c r="D217" s="14" t="s">
        <v>41</v>
      </c>
      <c r="E217" s="10">
        <v>100000</v>
      </c>
      <c r="F217" s="10">
        <v>100000</v>
      </c>
      <c r="G217" s="21">
        <f t="shared" si="50"/>
        <v>100</v>
      </c>
    </row>
    <row r="218" spans="1:7" ht="78.75" x14ac:dyDescent="0.25">
      <c r="A218" s="12">
        <v>1403</v>
      </c>
      <c r="B218" s="13">
        <v>1200000000</v>
      </c>
      <c r="C218" s="13"/>
      <c r="D218" s="14" t="s">
        <v>81</v>
      </c>
      <c r="E218" s="10">
        <v>100000</v>
      </c>
      <c r="F218" s="10">
        <v>100000</v>
      </c>
      <c r="G218" s="21">
        <f t="shared" si="50"/>
        <v>100</v>
      </c>
    </row>
    <row r="219" spans="1:7" x14ac:dyDescent="0.25">
      <c r="A219" s="12">
        <v>1403</v>
      </c>
      <c r="B219" s="13">
        <v>1290000000</v>
      </c>
      <c r="C219" s="13"/>
      <c r="D219" s="14" t="s">
        <v>15</v>
      </c>
      <c r="E219" s="10">
        <v>100000</v>
      </c>
      <c r="F219" s="10">
        <v>100000</v>
      </c>
      <c r="G219" s="21">
        <f t="shared" si="50"/>
        <v>100</v>
      </c>
    </row>
    <row r="220" spans="1:7" ht="78.75" x14ac:dyDescent="0.25">
      <c r="A220" s="12">
        <v>1403</v>
      </c>
      <c r="B220" s="13" t="s">
        <v>131</v>
      </c>
      <c r="C220" s="13"/>
      <c r="D220" s="14" t="s">
        <v>77</v>
      </c>
      <c r="E220" s="10">
        <v>100000</v>
      </c>
      <c r="F220" s="10">
        <v>100000</v>
      </c>
      <c r="G220" s="21">
        <f t="shared" si="50"/>
        <v>100</v>
      </c>
    </row>
    <row r="221" spans="1:7" x14ac:dyDescent="0.25">
      <c r="A221" s="12">
        <v>1403</v>
      </c>
      <c r="B221" s="13" t="s">
        <v>131</v>
      </c>
      <c r="C221" s="13">
        <v>500</v>
      </c>
      <c r="D221" s="14" t="s">
        <v>21</v>
      </c>
      <c r="E221" s="10">
        <v>100000</v>
      </c>
      <c r="F221" s="10">
        <v>100000</v>
      </c>
      <c r="G221" s="21">
        <f t="shared" si="50"/>
        <v>100</v>
      </c>
    </row>
    <row r="222" spans="1:7" x14ac:dyDescent="0.25">
      <c r="A222" s="12">
        <v>1403</v>
      </c>
      <c r="B222" s="13" t="s">
        <v>131</v>
      </c>
      <c r="C222" s="13">
        <v>540</v>
      </c>
      <c r="D222" s="14" t="s">
        <v>66</v>
      </c>
      <c r="E222" s="10">
        <v>100000</v>
      </c>
      <c r="F222" s="10">
        <v>100000</v>
      </c>
      <c r="G222" s="21">
        <f t="shared" si="50"/>
        <v>100</v>
      </c>
    </row>
  </sheetData>
  <autoFilter ref="A8:G170"/>
  <mergeCells count="18">
    <mergeCell ref="A1:G1"/>
    <mergeCell ref="A2:G2"/>
    <mergeCell ref="A3:G3"/>
    <mergeCell ref="A4:A6"/>
    <mergeCell ref="B4:B6"/>
    <mergeCell ref="C4:C6"/>
    <mergeCell ref="D4:D6"/>
    <mergeCell ref="E5:E6"/>
    <mergeCell ref="E4:F4"/>
    <mergeCell ref="F5:F6"/>
    <mergeCell ref="G4:G6"/>
    <mergeCell ref="E123:E124"/>
    <mergeCell ref="F123:F124"/>
    <mergeCell ref="G123:G124"/>
    <mergeCell ref="A123:A124"/>
    <mergeCell ref="B123:B124"/>
    <mergeCell ref="C123:C124"/>
    <mergeCell ref="D123:D124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5" fitToHeight="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Пользователь Windows</cp:lastModifiedBy>
  <cp:lastPrinted>2022-03-25T13:43:15Z</cp:lastPrinted>
  <dcterms:created xsi:type="dcterms:W3CDTF">2017-12-13T11:38:57Z</dcterms:created>
  <dcterms:modified xsi:type="dcterms:W3CDTF">2022-04-29T06:17:37Z</dcterms:modified>
</cp:coreProperties>
</file>