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Документы\АДМИНИСТРАЦИЯ\НПА\депутаты\РЕШЕНИЯ 2021\бюджет октябрь\"/>
    </mc:Choice>
  </mc:AlternateContent>
  <bookViews>
    <workbookView xWindow="-105" yWindow="75" windowWidth="23250" windowHeight="12420"/>
  </bookViews>
  <sheets>
    <sheet name="Лист1" sheetId="1" r:id="rId1"/>
  </sheets>
  <definedNames>
    <definedName name="_xlnm._FilterDatabase" localSheetId="0" hidden="1">Лист1!$A$9:$G$167</definedName>
    <definedName name="_xlnm.Print_Titles" localSheetId="0">Лист1!$8:$8</definedName>
    <definedName name="_xlnm.Print_Area" localSheetId="0">Лист1!$A$1:$G$219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1" l="1"/>
  <c r="E209" i="1" s="1"/>
  <c r="E208" i="1" s="1"/>
  <c r="E207" i="1" s="1"/>
  <c r="E187" i="1"/>
  <c r="E186" i="1" s="1"/>
  <c r="E185" i="1" s="1"/>
  <c r="E145" i="1"/>
  <c r="E144" i="1" s="1"/>
  <c r="E143" i="1" s="1"/>
  <c r="E141" i="1"/>
  <c r="E140" i="1" s="1"/>
  <c r="E139" i="1" s="1"/>
  <c r="E126" i="1"/>
  <c r="E127" i="1"/>
  <c r="E124" i="1"/>
  <c r="E123" i="1" s="1"/>
  <c r="E167" i="1" l="1"/>
  <c r="E166" i="1"/>
  <c r="E165" i="1" s="1"/>
  <c r="G163" i="1"/>
  <c r="G162" i="1" s="1"/>
  <c r="G161" i="1" s="1"/>
  <c r="F163" i="1"/>
  <c r="F162" i="1" s="1"/>
  <c r="F161" i="1" s="1"/>
  <c r="E163" i="1"/>
  <c r="E162" i="1" s="1"/>
  <c r="E161" i="1" s="1"/>
  <c r="G159" i="1"/>
  <c r="G158" i="1" s="1"/>
  <c r="G157" i="1" s="1"/>
  <c r="F159" i="1"/>
  <c r="F158" i="1" s="1"/>
  <c r="F157" i="1" s="1"/>
  <c r="E159" i="1"/>
  <c r="E158" i="1" s="1"/>
  <c r="E157" i="1" s="1"/>
  <c r="E156" i="1" s="1"/>
  <c r="F134" i="1" l="1"/>
  <c r="G134" i="1"/>
  <c r="E154" i="1"/>
  <c r="E153" i="1" s="1"/>
  <c r="E152" i="1" s="1"/>
  <c r="E137" i="1"/>
  <c r="E136" i="1" s="1"/>
  <c r="E135" i="1" s="1"/>
  <c r="E113" i="1"/>
  <c r="E112" i="1" s="1"/>
  <c r="E111" i="1" s="1"/>
  <c r="E172" i="1" l="1"/>
  <c r="E149" i="1"/>
  <c r="E148" i="1" s="1"/>
  <c r="E147" i="1" s="1"/>
  <c r="E134" i="1" s="1"/>
  <c r="E122" i="1"/>
  <c r="E102" i="1"/>
  <c r="E101" i="1" s="1"/>
  <c r="E29" i="1"/>
  <c r="E28" i="1" s="1"/>
  <c r="F213" i="1" l="1"/>
  <c r="G213" i="1"/>
  <c r="E213" i="1"/>
  <c r="F210" i="1"/>
  <c r="F209" i="1" s="1"/>
  <c r="F208" i="1" s="1"/>
  <c r="F207" i="1" s="1"/>
  <c r="F206" i="1" s="1"/>
  <c r="F205" i="1" s="1"/>
  <c r="F204" i="1" s="1"/>
  <c r="G210" i="1"/>
  <c r="G209" i="1" s="1"/>
  <c r="G208" i="1" s="1"/>
  <c r="G207" i="1" s="1"/>
  <c r="G206" i="1" s="1"/>
  <c r="G205" i="1" s="1"/>
  <c r="G204" i="1" s="1"/>
  <c r="E206" i="1"/>
  <c r="E205" i="1" s="1"/>
  <c r="E204" i="1" s="1"/>
  <c r="F199" i="1"/>
  <c r="F198" i="1" s="1"/>
  <c r="F197" i="1" s="1"/>
  <c r="G199" i="1"/>
  <c r="G198" i="1" s="1"/>
  <c r="G197" i="1" s="1"/>
  <c r="E199" i="1"/>
  <c r="E198" i="1" s="1"/>
  <c r="E197" i="1" s="1"/>
  <c r="F192" i="1"/>
  <c r="F191" i="1" s="1"/>
  <c r="F190" i="1" s="1"/>
  <c r="G192" i="1"/>
  <c r="G191" i="1" s="1"/>
  <c r="G190" i="1" s="1"/>
  <c r="E192" i="1"/>
  <c r="E191" i="1" s="1"/>
  <c r="E190" i="1" s="1"/>
  <c r="F172" i="1"/>
  <c r="F171" i="1" s="1"/>
  <c r="F170" i="1" s="1"/>
  <c r="F169" i="1" s="1"/>
  <c r="G172" i="1"/>
  <c r="G171" i="1" s="1"/>
  <c r="G170" i="1" s="1"/>
  <c r="G169" i="1" s="1"/>
  <c r="E171" i="1"/>
  <c r="E170" i="1" s="1"/>
  <c r="E169" i="1" s="1"/>
  <c r="F133" i="1"/>
  <c r="F132" i="1" s="1"/>
  <c r="G133" i="1"/>
  <c r="G132" i="1" s="1"/>
  <c r="E133" i="1"/>
  <c r="E132" i="1" s="1"/>
  <c r="F122" i="1"/>
  <c r="F120" i="1" s="1"/>
  <c r="F119" i="1" s="1"/>
  <c r="G122" i="1"/>
  <c r="G120" i="1" s="1"/>
  <c r="G119" i="1" s="1"/>
  <c r="E120" i="1"/>
  <c r="E119" i="1" s="1"/>
  <c r="G113" i="1"/>
  <c r="G112" i="1" s="1"/>
  <c r="G111" i="1" s="1"/>
  <c r="G110" i="1" s="1"/>
  <c r="G109" i="1" s="1"/>
  <c r="G108" i="1" s="1"/>
  <c r="F113" i="1"/>
  <c r="F112" i="1" s="1"/>
  <c r="F111" i="1" s="1"/>
  <c r="F110" i="1" s="1"/>
  <c r="F109" i="1" s="1"/>
  <c r="F108" i="1" s="1"/>
  <c r="E110" i="1"/>
  <c r="E109" i="1" s="1"/>
  <c r="E108" i="1" s="1"/>
  <c r="F88" i="1"/>
  <c r="F87" i="1" s="1"/>
  <c r="F86" i="1" s="1"/>
  <c r="F85" i="1" s="1"/>
  <c r="G88" i="1"/>
  <c r="G87" i="1" s="1"/>
  <c r="G86" i="1" s="1"/>
  <c r="G85" i="1" s="1"/>
  <c r="E88" i="1"/>
  <c r="E87" i="1" s="1"/>
  <c r="E86" i="1" s="1"/>
  <c r="E85" i="1" s="1"/>
  <c r="F78" i="1"/>
  <c r="G78" i="1"/>
  <c r="F79" i="1"/>
  <c r="G79" i="1"/>
  <c r="F80" i="1"/>
  <c r="G80" i="1"/>
  <c r="E79" i="1"/>
  <c r="E80" i="1"/>
  <c r="E78" i="1"/>
  <c r="F69" i="1"/>
  <c r="F68" i="1" s="1"/>
  <c r="F67" i="1" s="1"/>
  <c r="G69" i="1"/>
  <c r="G68" i="1" s="1"/>
  <c r="G67" i="1" s="1"/>
  <c r="E69" i="1"/>
  <c r="E68" i="1" s="1"/>
  <c r="E67" i="1" s="1"/>
  <c r="F60" i="1"/>
  <c r="F59" i="1" s="1"/>
  <c r="F58" i="1" s="1"/>
  <c r="F57" i="1" s="1"/>
  <c r="F56" i="1" s="1"/>
  <c r="F55" i="1" s="1"/>
  <c r="F54" i="1" s="1"/>
  <c r="G60" i="1"/>
  <c r="G59" i="1" s="1"/>
  <c r="G58" i="1" s="1"/>
  <c r="G57" i="1" s="1"/>
  <c r="G56" i="1" s="1"/>
  <c r="G55" i="1" s="1"/>
  <c r="G54" i="1" s="1"/>
  <c r="E60" i="1"/>
  <c r="E59" i="1" s="1"/>
  <c r="E58" i="1" s="1"/>
  <c r="E57" i="1" s="1"/>
  <c r="E56" i="1" s="1"/>
  <c r="E55" i="1" s="1"/>
  <c r="E54" i="1" s="1"/>
  <c r="F43" i="1"/>
  <c r="F42" i="1" s="1"/>
  <c r="F41" i="1" s="1"/>
  <c r="F46" i="1"/>
  <c r="G46" i="1"/>
  <c r="G45" i="1" s="1"/>
  <c r="G44" i="1" s="1"/>
  <c r="G43" i="1" s="1"/>
  <c r="G42" i="1" s="1"/>
  <c r="G41" i="1" s="1"/>
  <c r="E46" i="1"/>
  <c r="E45" i="1" s="1"/>
  <c r="E44" i="1" s="1"/>
  <c r="E43" i="1" s="1"/>
  <c r="E42" i="1" s="1"/>
  <c r="E41" i="1" s="1"/>
  <c r="F25" i="1"/>
  <c r="F24" i="1" s="1"/>
  <c r="F23" i="1" s="1"/>
  <c r="G25" i="1"/>
  <c r="G24" i="1" s="1"/>
  <c r="G23" i="1" s="1"/>
  <c r="E25" i="1"/>
  <c r="E24" i="1" s="1"/>
  <c r="E23" i="1" s="1"/>
  <c r="F37" i="1"/>
  <c r="F36" i="1" s="1"/>
  <c r="F35" i="1" s="1"/>
  <c r="G37" i="1"/>
  <c r="G36" i="1" s="1"/>
  <c r="G35" i="1" s="1"/>
  <c r="E37" i="1"/>
  <c r="E36" i="1" s="1"/>
  <c r="E35" i="1" s="1"/>
  <c r="F16" i="1"/>
  <c r="F15" i="1" s="1"/>
  <c r="F14" i="1" s="1"/>
  <c r="F13" i="1" s="1"/>
  <c r="F12" i="1" s="1"/>
  <c r="F11" i="1" s="1"/>
  <c r="G16" i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  <c r="G189" i="1" l="1"/>
  <c r="E189" i="1"/>
  <c r="E107" i="1"/>
  <c r="F189" i="1"/>
  <c r="F107" i="1"/>
  <c r="G107" i="1"/>
  <c r="G66" i="1"/>
  <c r="F66" i="1"/>
  <c r="E66" i="1"/>
  <c r="E22" i="1"/>
  <c r="E21" i="1" s="1"/>
  <c r="E20" i="1" s="1"/>
  <c r="E10" i="1" s="1"/>
  <c r="G22" i="1"/>
  <c r="G21" i="1" s="1"/>
  <c r="G20" i="1" s="1"/>
  <c r="G10" i="1" s="1"/>
  <c r="F22" i="1"/>
  <c r="F21" i="1" s="1"/>
  <c r="F20" i="1" s="1"/>
  <c r="F10" i="1" s="1"/>
  <c r="E9" i="1" l="1"/>
  <c r="F9" i="1"/>
  <c r="G9" i="1"/>
</calcChain>
</file>

<file path=xl/sharedStrings.xml><?xml version="1.0" encoding="utf-8"?>
<sst xmlns="http://schemas.openxmlformats.org/spreadsheetml/2006/main" count="546" uniqueCount="160">
  <si>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</si>
  <si>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</si>
  <si>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</si>
  <si>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</si>
  <si>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</si>
  <si>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</si>
  <si>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</si>
  <si>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</si>
  <si>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</si>
  <si>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</si>
  <si>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</si>
  <si>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</si>
  <si>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</si>
  <si>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</si>
  <si>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</si>
  <si>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</si>
  <si>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</si>
  <si>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</si>
  <si>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</si>
  <si>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</si>
  <si>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</si>
  <si>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</si>
  <si>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</si>
  <si>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</si>
  <si>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</si>
  <si>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</si>
  <si>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0200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</si>
  <si>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</si>
  <si>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</si>
  <si>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</si>
  <si>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</si>
  <si>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</si>
  <si>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</si>
  <si>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</si>
  <si>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</si>
  <si>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</si>
  <si>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0503</t>
  </si>
  <si>
    <t>Благоустройство</t>
  </si>
  <si>
    <t>0800</t>
  </si>
  <si>
    <t>0801</t>
  </si>
  <si>
    <t>Культура</t>
  </si>
  <si>
    <t>Социальное обеспечение населения</t>
  </si>
  <si>
    <t>Прочие межбюджетные трансферты общего характера</t>
  </si>
  <si>
    <t>0501</t>
  </si>
  <si>
    <t>Жилищное хозяйство</t>
  </si>
  <si>
    <t>2021 год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</si>
  <si>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</si>
  <si>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</si>
  <si>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</si>
  <si>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</si>
  <si>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</si>
  <si>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</si>
  <si>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</si>
  <si>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</si>
  <si>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</si>
  <si>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</si>
  <si>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</si>
  <si>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</si>
  <si>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</si>
  <si>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</si>
  <si>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</si>
  <si>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</si>
  <si>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</si>
  <si>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</si>
  <si>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</si>
  <si>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</si>
  <si>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</si>
  <si>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</si>
  <si>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</si>
  <si>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</si>
  <si>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</si>
  <si>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</si>
  <si>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</si>
  <si>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</si>
  <si>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</si>
  <si>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</si>
  <si>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</si>
  <si>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</si>
  <si>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</si>
  <si>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</si>
  <si>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</si>
  <si>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Закупка энергетических ресурсов</t>
  </si>
  <si>
    <t>Расходы на содержание муниципальных служащих</t>
  </si>
  <si>
    <t>2023 год</t>
  </si>
  <si>
    <t>Распределение бюджетных ассигнований бюджета муниципального образования сельское поселение "Победа" Ржевского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2021 год и на плановый период 2022 и 2023 годов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</si>
  <si>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</si>
  <si>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</si>
  <si>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</si>
  <si>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129004004С</t>
  </si>
  <si>
    <t>129004001С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</si>
  <si>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</si>
  <si>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</si>
  <si>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123034003Б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</si>
  <si>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</si>
  <si>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</si>
  <si>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</si>
  <si>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121014001Б</t>
  </si>
  <si>
    <t>121014002Б</t>
  </si>
  <si>
    <t>Подпрограмма «Осуществление дорожной деятельности в границах сельского поселения «Победа»</t>
  </si>
  <si>
    <t>122014001Б</t>
  </si>
  <si>
    <t>122014002Б</t>
  </si>
  <si>
    <t>Работы по ремонту автомобильных дорог и дорожных сооружений</t>
  </si>
  <si>
    <t>123034001Б</t>
  </si>
  <si>
    <t>Содержание муниципального жилого фонда сельского поселения</t>
  </si>
  <si>
    <t>123034002П</t>
  </si>
  <si>
    <t xml:space="preserve">Коммунальное хозяйство </t>
  </si>
  <si>
    <t>123014002П</t>
  </si>
  <si>
    <t>123014003П</t>
  </si>
  <si>
    <t>123024001Б</t>
  </si>
  <si>
    <t>Благоустройство воинских захоронений</t>
  </si>
  <si>
    <t>123024002Б</t>
  </si>
  <si>
    <t>Окашивание населенных пунктов</t>
  </si>
  <si>
    <t>123024003Б</t>
  </si>
  <si>
    <t>Приобретение материалов для благоустройства</t>
  </si>
  <si>
    <t>123024004Б</t>
  </si>
  <si>
    <t>123024005Б</t>
  </si>
  <si>
    <t>Подпрограмма «Поддержка местных инициатив муниципального образования сельское поселение «Победа»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</si>
  <si>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</si>
  <si>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</si>
  <si>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127014001В</t>
  </si>
  <si>
    <t>Субсидия на содержание учреждений культуры сельского поселения</t>
  </si>
  <si>
    <t>127014001Г</t>
  </si>
  <si>
    <t>Пенсионное обеспечение</t>
  </si>
  <si>
    <t>Подпрограмма «Социальная поддержка населения в сельском поселении «Победа»</t>
  </si>
  <si>
    <t>125014002Э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</si>
  <si>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</si>
  <si>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</si>
  <si>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</si>
  <si>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</si>
  <si>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125014001Б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</si>
  <si>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</si>
  <si>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</si>
  <si>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</si>
  <si>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</si>
  <si>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124014001Б</t>
  </si>
  <si>
    <t>Содержание спортивного комплекса</t>
  </si>
  <si>
    <t>129004003П</t>
  </si>
  <si>
    <t>129004003С</t>
  </si>
  <si>
    <t>0314</t>
  </si>
  <si>
    <t>Другие вопросы в области национальной безопасности и правоохранительной деятельности</t>
  </si>
  <si>
    <t>128024001Б</t>
  </si>
  <si>
    <t>Приобретение информационных материалов по профилактике терроризма и экстремизма</t>
  </si>
  <si>
    <t>1101</t>
  </si>
  <si>
    <t xml:space="preserve">Защита нселения и территории от чрезвычайных ситуаций природного и техногенного характера, пожарная безопасность </t>
  </si>
  <si>
    <t>Устройство детской спортивной площадки</t>
  </si>
  <si>
    <r>
      <rPr>
        <b/>
        <sz val="11"/>
        <color rgb="FF000000"/>
        <rFont val="Times New Roman"/>
        <family val="1"/>
        <charset val="204"/>
      </rPr>
      <t>Приложение 9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"Победа" Ржевского района Тверской области
от 23 декабря 2020 года № 86
«О бюджете муниципального образования сельское поселение 
"Победа" Ржевского района Тверской области на 2021 год и на
 плановый период 2022 и 2023 годов"</t>
    </r>
  </si>
  <si>
    <t>Иные межбюджетные трансферты на переданные полномочия на осуществление дорожной деятельности (ремонт дворовых территорий)</t>
  </si>
  <si>
    <t>12201S102П</t>
  </si>
  <si>
    <t>0412</t>
  </si>
  <si>
    <t>Другие вопросы в области национальной экономики</t>
  </si>
  <si>
    <t>Формирование земельных участков (межевание, кадастровый учет и прочие работы)</t>
  </si>
  <si>
    <t>123024006Б</t>
  </si>
  <si>
    <t>123014005П</t>
  </si>
  <si>
    <t>Переданные полномочия по реконструкции и ремонту в границах сельского поселения объектов водоснабжения и водоотведения</t>
  </si>
  <si>
    <t>127024001В</t>
  </si>
  <si>
    <t>Ремонт зданий учреждений культуры</t>
  </si>
  <si>
    <t>Устройство детской спортивной площадки за счет областного бюджета</t>
  </si>
  <si>
    <t>Устройство детской спортивной площадки за счет средств депутатов Законодательного Собрания</t>
  </si>
  <si>
    <t>12602S9005</t>
  </si>
  <si>
    <r>
      <rPr>
        <b/>
        <sz val="11"/>
        <color rgb="FF000000"/>
        <rFont val="Times New Roman"/>
        <family val="1"/>
        <charset val="204"/>
      </rPr>
      <t>Приложение 4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14 октября 2021 года №106  
"О внесении изменений и дополнений в решение
от 23 декабря 2020 года № 86   
«О бюджете муниципального образования сельское поселение
"Победа"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</si>
</sst>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 wrapText="1" indent="1"/>
    </xf>
    <xf numFmtId="49" fontId="6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 indent="1"/>
    </xf>
    <xf numFmtId="2" fontId="2" fillId="0" borderId="3" xfId="0" applyNumberFormat="1" applyFont="1" applyFill="1" applyBorder="1" applyAlignment="1">
      <alignment horizontal="right" vertical="center" wrapText="1" inden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tabSelected="1" view="pageBreakPreview" zoomScaleNormal="100" zoomScaleSheetLayoutView="100" workbookViewId="0">
      <selection sqref="A1:G1"/>
    </sheetView>
  </sheetViews>
  <sheetFormatPr defaultColWidth="9.28515625" defaultRowHeight="15.7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4.42578125" style="47" customWidth="1"/>
    <col min="6" max="7" width="14.42578125" style="2" customWidth="1"/>
    <col min="8" max="16384" width="9.28515625" style="1"/>
  </cols>
  <sheetData>
    <row r="1" spans="1:7" ht="152.25" customHeight="1" x14ac:dyDescent="0.25">
      <c r="A1" s="51" t="s">
        <v>159</v>
      </c>
      <c r="B1" s="51"/>
      <c r="C1" s="51"/>
      <c r="D1" s="51"/>
      <c r="E1" s="51"/>
      <c r="F1" s="51"/>
      <c r="G1" s="51"/>
    </row>
    <row r="2" spans="1:7" ht="117" customHeight="1" x14ac:dyDescent="0.25">
      <c r="A2" s="51" t="s">
        <v>145</v>
      </c>
      <c r="B2" s="51"/>
      <c r="C2" s="51"/>
      <c r="D2" s="51"/>
      <c r="E2" s="51"/>
      <c r="F2" s="51"/>
      <c r="G2" s="51"/>
    </row>
    <row r="3" spans="1:7" s="2" customFormat="1" ht="79.5" customHeight="1" x14ac:dyDescent="0.25">
      <c r="A3" s="54" t="s">
        <v>84</v>
      </c>
      <c r="B3" s="54"/>
      <c r="C3" s="54"/>
      <c r="D3" s="54"/>
      <c r="E3" s="54"/>
      <c r="F3" s="54"/>
      <c r="G3" s="54"/>
    </row>
    <row r="4" spans="1:7" s="2" customFormat="1" x14ac:dyDescent="0.25">
      <c r="A4" s="55" t="s">
        <v>0</v>
      </c>
      <c r="B4" s="55"/>
      <c r="C4" s="55"/>
      <c r="D4" s="55"/>
      <c r="E4" s="55"/>
      <c r="F4" s="55"/>
      <c r="G4" s="55"/>
    </row>
    <row r="5" spans="1:7" s="2" customFormat="1" ht="16.5" customHeight="1" x14ac:dyDescent="0.25">
      <c r="A5" s="56" t="s">
        <v>1</v>
      </c>
      <c r="B5" s="56" t="s">
        <v>2</v>
      </c>
      <c r="C5" s="56" t="s">
        <v>3</v>
      </c>
      <c r="D5" s="56" t="s">
        <v>4</v>
      </c>
      <c r="E5" s="56" t="s">
        <v>47</v>
      </c>
      <c r="F5" s="56"/>
      <c r="G5" s="56"/>
    </row>
    <row r="6" spans="1:7" s="2" customFormat="1" ht="15.75" customHeight="1" x14ac:dyDescent="0.25">
      <c r="A6" s="56" t="s">
        <v>0</v>
      </c>
      <c r="B6" s="56" t="s">
        <v>0</v>
      </c>
      <c r="C6" s="56" t="s">
        <v>0</v>
      </c>
      <c r="D6" s="56" t="s">
        <v>0</v>
      </c>
      <c r="E6" s="57" t="s">
        <v>45</v>
      </c>
      <c r="F6" s="52" t="s">
        <v>5</v>
      </c>
      <c r="G6" s="53"/>
    </row>
    <row r="7" spans="1:7" s="2" customFormat="1" x14ac:dyDescent="0.25">
      <c r="A7" s="56" t="s">
        <v>0</v>
      </c>
      <c r="B7" s="56" t="s">
        <v>0</v>
      </c>
      <c r="C7" s="56" t="s">
        <v>0</v>
      </c>
      <c r="D7" s="56" t="s">
        <v>0</v>
      </c>
      <c r="E7" s="58"/>
      <c r="F7" s="5" t="s">
        <v>46</v>
      </c>
      <c r="G7" s="5" t="s">
        <v>83</v>
      </c>
    </row>
    <row r="8" spans="1:7" s="2" customFormat="1" x14ac:dyDescent="0.25">
      <c r="A8" s="3" t="s">
        <v>6</v>
      </c>
      <c r="B8" s="3" t="s">
        <v>7</v>
      </c>
      <c r="C8" s="3" t="s">
        <v>8</v>
      </c>
      <c r="D8" s="3" t="s">
        <v>9</v>
      </c>
      <c r="E8" s="36" t="s">
        <v>10</v>
      </c>
      <c r="F8" s="5" t="s">
        <v>11</v>
      </c>
      <c r="G8" s="5" t="s">
        <v>12</v>
      </c>
    </row>
    <row r="9" spans="1:7" s="4" customFormat="1" x14ac:dyDescent="0.25">
      <c r="A9" s="8" t="s">
        <v>0</v>
      </c>
      <c r="B9" s="8" t="s">
        <v>0</v>
      </c>
      <c r="C9" s="8" t="s">
        <v>0</v>
      </c>
      <c r="D9" s="9" t="s">
        <v>13</v>
      </c>
      <c r="E9" s="37">
        <f>SUM(E10,E54,E66,E85,E107,E169,E189,E204,E213)</f>
        <v>15466503.000000002</v>
      </c>
      <c r="F9" s="10">
        <f>SUM(F10,F54,F66,F85,F107,F169,F189,F204,F213)</f>
        <v>6838096</v>
      </c>
      <c r="G9" s="10">
        <f>SUM(G10,G54,G66,G85,G107,G169,G189,G204,G213)</f>
        <v>6339265</v>
      </c>
    </row>
    <row r="10" spans="1:7" s="4" customFormat="1" x14ac:dyDescent="0.25">
      <c r="A10" s="11" t="s">
        <v>14</v>
      </c>
      <c r="B10" s="12"/>
      <c r="C10" s="12"/>
      <c r="D10" s="13" t="s">
        <v>48</v>
      </c>
      <c r="E10" s="38">
        <f>E11+E20+E41</f>
        <v>2628524</v>
      </c>
      <c r="F10" s="14">
        <f t="shared" ref="F10:G10" si="0">F11+F20+F41</f>
        <v>2594524</v>
      </c>
      <c r="G10" s="14">
        <f t="shared" si="0"/>
        <v>2506150</v>
      </c>
    </row>
    <row r="11" spans="1:7" s="4" customFormat="1" ht="63" x14ac:dyDescent="0.25">
      <c r="A11" s="15" t="s">
        <v>15</v>
      </c>
      <c r="B11" s="6"/>
      <c r="C11" s="6"/>
      <c r="D11" s="7" t="s">
        <v>85</v>
      </c>
      <c r="E11" s="39">
        <f>E12</f>
        <v>706981</v>
      </c>
      <c r="F11" s="16">
        <f t="shared" ref="F11:G15" si="1">F12</f>
        <v>706981</v>
      </c>
      <c r="G11" s="16">
        <f t="shared" si="1"/>
        <v>706981</v>
      </c>
    </row>
    <row r="12" spans="1:7" s="4" customFormat="1" ht="78.75" x14ac:dyDescent="0.25">
      <c r="A12" s="15" t="s">
        <v>15</v>
      </c>
      <c r="B12" s="6">
        <v>1200000000</v>
      </c>
      <c r="C12" s="6"/>
      <c r="D12" s="7" t="s">
        <v>86</v>
      </c>
      <c r="E12" s="39">
        <f>E13</f>
        <v>706981</v>
      </c>
      <c r="F12" s="16">
        <f t="shared" si="1"/>
        <v>706981</v>
      </c>
      <c r="G12" s="16">
        <f t="shared" si="1"/>
        <v>706981</v>
      </c>
    </row>
    <row r="13" spans="1:7" s="4" customFormat="1" x14ac:dyDescent="0.25">
      <c r="A13" s="15" t="s">
        <v>15</v>
      </c>
      <c r="B13" s="6">
        <v>1290000000</v>
      </c>
      <c r="C13" s="6"/>
      <c r="D13" s="7" t="s">
        <v>87</v>
      </c>
      <c r="E13" s="39">
        <f>E14</f>
        <v>706981</v>
      </c>
      <c r="F13" s="16">
        <f t="shared" si="1"/>
        <v>706981</v>
      </c>
      <c r="G13" s="16">
        <f t="shared" si="1"/>
        <v>706981</v>
      </c>
    </row>
    <row r="14" spans="1:7" s="4" customFormat="1" x14ac:dyDescent="0.25">
      <c r="A14" s="15" t="s">
        <v>15</v>
      </c>
      <c r="B14" s="6" t="s">
        <v>88</v>
      </c>
      <c r="C14" s="6"/>
      <c r="D14" s="7" t="s">
        <v>49</v>
      </c>
      <c r="E14" s="39">
        <f>E15</f>
        <v>706981</v>
      </c>
      <c r="F14" s="16">
        <f t="shared" si="1"/>
        <v>706981</v>
      </c>
      <c r="G14" s="16">
        <f t="shared" si="1"/>
        <v>706981</v>
      </c>
    </row>
    <row r="15" spans="1:7" s="4" customFormat="1" ht="110.25" x14ac:dyDescent="0.25">
      <c r="A15" s="15" t="s">
        <v>15</v>
      </c>
      <c r="B15" s="6" t="s">
        <v>88</v>
      </c>
      <c r="C15" s="6">
        <v>100</v>
      </c>
      <c r="D15" s="7" t="s">
        <v>17</v>
      </c>
      <c r="E15" s="39">
        <f>E16</f>
        <v>706981</v>
      </c>
      <c r="F15" s="16">
        <f t="shared" si="1"/>
        <v>706981</v>
      </c>
      <c r="G15" s="16">
        <f t="shared" si="1"/>
        <v>706981</v>
      </c>
    </row>
    <row r="16" spans="1:7" s="4" customFormat="1" ht="47.25" x14ac:dyDescent="0.25">
      <c r="A16" s="15" t="s">
        <v>15</v>
      </c>
      <c r="B16" s="6" t="s">
        <v>88</v>
      </c>
      <c r="C16" s="6">
        <v>120</v>
      </c>
      <c r="D16" s="7" t="s">
        <v>50</v>
      </c>
      <c r="E16" s="39">
        <f>SUM(E17:E19)</f>
        <v>706981</v>
      </c>
      <c r="F16" s="16">
        <f t="shared" ref="F16:G16" si="2">SUM(F17:F19)</f>
        <v>706981</v>
      </c>
      <c r="G16" s="16">
        <f t="shared" si="2"/>
        <v>706981</v>
      </c>
    </row>
    <row r="17" spans="1:7" s="4" customFormat="1" ht="31.5" x14ac:dyDescent="0.25">
      <c r="A17" s="15" t="s">
        <v>15</v>
      </c>
      <c r="B17" s="6" t="s">
        <v>88</v>
      </c>
      <c r="C17" s="6">
        <v>121</v>
      </c>
      <c r="D17" s="7" t="s">
        <v>51</v>
      </c>
      <c r="E17" s="39">
        <v>527768</v>
      </c>
      <c r="F17" s="16">
        <v>527768</v>
      </c>
      <c r="G17" s="16">
        <v>527768</v>
      </c>
    </row>
    <row r="18" spans="1:7" s="4" customFormat="1" ht="63" x14ac:dyDescent="0.25">
      <c r="A18" s="15" t="s">
        <v>15</v>
      </c>
      <c r="B18" s="6" t="s">
        <v>88</v>
      </c>
      <c r="C18" s="6">
        <v>122</v>
      </c>
      <c r="D18" s="7" t="s">
        <v>52</v>
      </c>
      <c r="E18" s="39">
        <v>15228</v>
      </c>
      <c r="F18" s="16">
        <v>15228</v>
      </c>
      <c r="G18" s="16">
        <v>15228</v>
      </c>
    </row>
    <row r="19" spans="1:7" s="4" customFormat="1" ht="94.5" x14ac:dyDescent="0.25">
      <c r="A19" s="15" t="s">
        <v>15</v>
      </c>
      <c r="B19" s="6" t="s">
        <v>88</v>
      </c>
      <c r="C19" s="6">
        <v>129</v>
      </c>
      <c r="D19" s="7" t="s">
        <v>53</v>
      </c>
      <c r="E19" s="39">
        <v>163985</v>
      </c>
      <c r="F19" s="16">
        <v>163985</v>
      </c>
      <c r="G19" s="16">
        <v>163985</v>
      </c>
    </row>
    <row r="20" spans="1:7" s="4" customFormat="1" ht="94.5" x14ac:dyDescent="0.25">
      <c r="A20" s="15" t="s">
        <v>20</v>
      </c>
      <c r="B20" s="6"/>
      <c r="C20" s="6"/>
      <c r="D20" s="7" t="s">
        <v>21</v>
      </c>
      <c r="E20" s="39">
        <f>E21</f>
        <v>1749019</v>
      </c>
      <c r="F20" s="16">
        <f t="shared" ref="F20:G20" si="3">F21</f>
        <v>1749019</v>
      </c>
      <c r="G20" s="16">
        <f t="shared" si="3"/>
        <v>1749019</v>
      </c>
    </row>
    <row r="21" spans="1:7" s="4" customFormat="1" ht="78.75" x14ac:dyDescent="0.25">
      <c r="A21" s="15" t="s">
        <v>20</v>
      </c>
      <c r="B21" s="6">
        <v>1200000000</v>
      </c>
      <c r="C21" s="6"/>
      <c r="D21" s="7" t="s">
        <v>86</v>
      </c>
      <c r="E21" s="39">
        <f>E22</f>
        <v>1749019</v>
      </c>
      <c r="F21" s="16">
        <f t="shared" ref="F21:G21" si="4">F22</f>
        <v>1749019</v>
      </c>
      <c r="G21" s="16">
        <f t="shared" si="4"/>
        <v>1749019</v>
      </c>
    </row>
    <row r="22" spans="1:7" s="4" customFormat="1" x14ac:dyDescent="0.25">
      <c r="A22" s="15" t="s">
        <v>20</v>
      </c>
      <c r="B22" s="6">
        <v>1290000000</v>
      </c>
      <c r="C22" s="6"/>
      <c r="D22" s="7" t="s">
        <v>16</v>
      </c>
      <c r="E22" s="39">
        <f>E23+E35</f>
        <v>1749019</v>
      </c>
      <c r="F22" s="16">
        <f t="shared" ref="F22:G22" si="5">F23+F35</f>
        <v>1749019</v>
      </c>
      <c r="G22" s="16">
        <f t="shared" si="5"/>
        <v>1749019</v>
      </c>
    </row>
    <row r="23" spans="1:7" s="4" customFormat="1" ht="31.5" x14ac:dyDescent="0.25">
      <c r="A23" s="15" t="s">
        <v>20</v>
      </c>
      <c r="B23" s="6" t="s">
        <v>89</v>
      </c>
      <c r="C23" s="6"/>
      <c r="D23" s="7" t="s">
        <v>90</v>
      </c>
      <c r="E23" s="39">
        <f>SUM(E24,E28,E32)</f>
        <v>815850</v>
      </c>
      <c r="F23" s="16">
        <f t="shared" ref="F23:G23" si="6">SUM(F24,F28,F32)</f>
        <v>815850</v>
      </c>
      <c r="G23" s="16">
        <f t="shared" si="6"/>
        <v>815850</v>
      </c>
    </row>
    <row r="24" spans="1:7" s="4" customFormat="1" ht="110.25" x14ac:dyDescent="0.25">
      <c r="A24" s="15" t="s">
        <v>20</v>
      </c>
      <c r="B24" s="6" t="s">
        <v>89</v>
      </c>
      <c r="C24" s="6">
        <v>100</v>
      </c>
      <c r="D24" s="7" t="s">
        <v>17</v>
      </c>
      <c r="E24" s="39">
        <f>E25</f>
        <v>333272</v>
      </c>
      <c r="F24" s="16">
        <f t="shared" ref="F24:G24" si="7">F25</f>
        <v>333272</v>
      </c>
      <c r="G24" s="16">
        <f t="shared" si="7"/>
        <v>333272</v>
      </c>
    </row>
    <row r="25" spans="1:7" s="4" customFormat="1" ht="47.25" x14ac:dyDescent="0.25">
      <c r="A25" s="15" t="s">
        <v>20</v>
      </c>
      <c r="B25" s="6" t="s">
        <v>89</v>
      </c>
      <c r="C25" s="6">
        <v>120</v>
      </c>
      <c r="D25" s="7" t="s">
        <v>50</v>
      </c>
      <c r="E25" s="39">
        <f>SUM(E26:E27)</f>
        <v>333272</v>
      </c>
      <c r="F25" s="16">
        <f t="shared" ref="F25:G25" si="8">SUM(F26:F27)</f>
        <v>333272</v>
      </c>
      <c r="G25" s="16">
        <f t="shared" si="8"/>
        <v>333272</v>
      </c>
    </row>
    <row r="26" spans="1:7" s="4" customFormat="1" ht="31.5" x14ac:dyDescent="0.25">
      <c r="A26" s="15" t="s">
        <v>20</v>
      </c>
      <c r="B26" s="6" t="s">
        <v>89</v>
      </c>
      <c r="C26" s="6">
        <v>121</v>
      </c>
      <c r="D26" s="7" t="s">
        <v>51</v>
      </c>
      <c r="E26" s="39">
        <v>255969</v>
      </c>
      <c r="F26" s="16">
        <v>255969</v>
      </c>
      <c r="G26" s="16">
        <v>255969</v>
      </c>
    </row>
    <row r="27" spans="1:7" s="4" customFormat="1" ht="94.5" x14ac:dyDescent="0.25">
      <c r="A27" s="15" t="s">
        <v>20</v>
      </c>
      <c r="B27" s="6" t="s">
        <v>89</v>
      </c>
      <c r="C27" s="6">
        <v>129</v>
      </c>
      <c r="D27" s="7" t="s">
        <v>53</v>
      </c>
      <c r="E27" s="39">
        <v>77303</v>
      </c>
      <c r="F27" s="16">
        <v>77303</v>
      </c>
      <c r="G27" s="16">
        <v>77303</v>
      </c>
    </row>
    <row r="28" spans="1:7" s="4" customFormat="1" ht="47.25" x14ac:dyDescent="0.25">
      <c r="A28" s="15" t="s">
        <v>20</v>
      </c>
      <c r="B28" s="6" t="s">
        <v>89</v>
      </c>
      <c r="C28" s="6">
        <v>200</v>
      </c>
      <c r="D28" s="7" t="s">
        <v>18</v>
      </c>
      <c r="E28" s="39">
        <f>E29</f>
        <v>481578</v>
      </c>
      <c r="F28" s="16">
        <v>481578</v>
      </c>
      <c r="G28" s="16">
        <v>481578</v>
      </c>
    </row>
    <row r="29" spans="1:7" s="4" customFormat="1" ht="47.25" x14ac:dyDescent="0.25">
      <c r="A29" s="15" t="s">
        <v>20</v>
      </c>
      <c r="B29" s="6" t="s">
        <v>89</v>
      </c>
      <c r="C29" s="6">
        <v>240</v>
      </c>
      <c r="D29" s="7" t="s">
        <v>54</v>
      </c>
      <c r="E29" s="39">
        <f>SUM(E30:E31)</f>
        <v>481578</v>
      </c>
      <c r="F29" s="16">
        <v>481578</v>
      </c>
      <c r="G29" s="16">
        <v>481578</v>
      </c>
    </row>
    <row r="30" spans="1:7" s="4" customFormat="1" x14ac:dyDescent="0.25">
      <c r="A30" s="15" t="s">
        <v>20</v>
      </c>
      <c r="B30" s="6" t="s">
        <v>89</v>
      </c>
      <c r="C30" s="6">
        <v>244</v>
      </c>
      <c r="D30" s="7" t="s">
        <v>55</v>
      </c>
      <c r="E30" s="39">
        <v>469334.85</v>
      </c>
      <c r="F30" s="16">
        <v>473578</v>
      </c>
      <c r="G30" s="16">
        <v>473578</v>
      </c>
    </row>
    <row r="31" spans="1:7" s="4" customFormat="1" x14ac:dyDescent="0.25">
      <c r="A31" s="15" t="s">
        <v>20</v>
      </c>
      <c r="B31" s="6" t="s">
        <v>89</v>
      </c>
      <c r="C31" s="6">
        <v>247</v>
      </c>
      <c r="D31" s="7" t="s">
        <v>81</v>
      </c>
      <c r="E31" s="39">
        <v>12243.15</v>
      </c>
      <c r="F31" s="16">
        <v>8000</v>
      </c>
      <c r="G31" s="16">
        <v>8000</v>
      </c>
    </row>
    <row r="32" spans="1:7" s="4" customFormat="1" x14ac:dyDescent="0.25">
      <c r="A32" s="15" t="s">
        <v>20</v>
      </c>
      <c r="B32" s="6" t="s">
        <v>89</v>
      </c>
      <c r="C32" s="6">
        <v>800</v>
      </c>
      <c r="D32" s="7" t="s">
        <v>19</v>
      </c>
      <c r="E32" s="39">
        <v>1000</v>
      </c>
      <c r="F32" s="16">
        <v>1000</v>
      </c>
      <c r="G32" s="16">
        <v>1000</v>
      </c>
    </row>
    <row r="33" spans="1:7" s="4" customFormat="1" ht="31.5" x14ac:dyDescent="0.25">
      <c r="A33" s="15" t="s">
        <v>20</v>
      </c>
      <c r="B33" s="6" t="s">
        <v>89</v>
      </c>
      <c r="C33" s="6">
        <v>850</v>
      </c>
      <c r="D33" s="7" t="s">
        <v>56</v>
      </c>
      <c r="E33" s="39">
        <v>1000</v>
      </c>
      <c r="F33" s="16">
        <v>1000</v>
      </c>
      <c r="G33" s="16">
        <v>1000</v>
      </c>
    </row>
    <row r="34" spans="1:7" s="4" customFormat="1" x14ac:dyDescent="0.25">
      <c r="A34" s="15" t="s">
        <v>20</v>
      </c>
      <c r="B34" s="6" t="s">
        <v>89</v>
      </c>
      <c r="C34" s="6">
        <v>853</v>
      </c>
      <c r="D34" s="7" t="s">
        <v>57</v>
      </c>
      <c r="E34" s="39">
        <v>1000</v>
      </c>
      <c r="F34" s="16">
        <v>1000</v>
      </c>
      <c r="G34" s="16">
        <v>1000</v>
      </c>
    </row>
    <row r="35" spans="1:7" s="4" customFormat="1" ht="31.5" x14ac:dyDescent="0.25">
      <c r="A35" s="15" t="s">
        <v>20</v>
      </c>
      <c r="B35" s="6" t="s">
        <v>137</v>
      </c>
      <c r="C35" s="6"/>
      <c r="D35" s="7" t="s">
        <v>82</v>
      </c>
      <c r="E35" s="39">
        <f>E36</f>
        <v>933169</v>
      </c>
      <c r="F35" s="16">
        <f t="shared" ref="F35:G36" si="9">F36</f>
        <v>933169</v>
      </c>
      <c r="G35" s="16">
        <f t="shared" si="9"/>
        <v>933169</v>
      </c>
    </row>
    <row r="36" spans="1:7" s="4" customFormat="1" ht="110.25" x14ac:dyDescent="0.25">
      <c r="A36" s="15" t="s">
        <v>20</v>
      </c>
      <c r="B36" s="6" t="s">
        <v>137</v>
      </c>
      <c r="C36" s="6">
        <v>100</v>
      </c>
      <c r="D36" s="7" t="s">
        <v>17</v>
      </c>
      <c r="E36" s="39">
        <f>E37</f>
        <v>933169</v>
      </c>
      <c r="F36" s="16">
        <f t="shared" si="9"/>
        <v>933169</v>
      </c>
      <c r="G36" s="16">
        <f t="shared" si="9"/>
        <v>933169</v>
      </c>
    </row>
    <row r="37" spans="1:7" s="4" customFormat="1" ht="47.25" x14ac:dyDescent="0.25">
      <c r="A37" s="15" t="s">
        <v>20</v>
      </c>
      <c r="B37" s="6" t="s">
        <v>137</v>
      </c>
      <c r="C37" s="6">
        <v>120</v>
      </c>
      <c r="D37" s="7" t="s">
        <v>50</v>
      </c>
      <c r="E37" s="39">
        <f>SUM(E38:E40)</f>
        <v>933169</v>
      </c>
      <c r="F37" s="16">
        <f t="shared" ref="F37:G37" si="10">SUM(F38:F40)</f>
        <v>933169</v>
      </c>
      <c r="G37" s="16">
        <f t="shared" si="10"/>
        <v>933169</v>
      </c>
    </row>
    <row r="38" spans="1:7" s="4" customFormat="1" ht="31.5" x14ac:dyDescent="0.25">
      <c r="A38" s="15" t="s">
        <v>20</v>
      </c>
      <c r="B38" s="6" t="s">
        <v>137</v>
      </c>
      <c r="C38" s="6">
        <v>121</v>
      </c>
      <c r="D38" s="7" t="s">
        <v>51</v>
      </c>
      <c r="E38" s="39">
        <v>699271</v>
      </c>
      <c r="F38" s="16">
        <v>699271</v>
      </c>
      <c r="G38" s="16">
        <v>699271</v>
      </c>
    </row>
    <row r="39" spans="1:7" s="4" customFormat="1" ht="63" x14ac:dyDescent="0.25">
      <c r="A39" s="15" t="s">
        <v>20</v>
      </c>
      <c r="B39" s="6" t="s">
        <v>137</v>
      </c>
      <c r="C39" s="6">
        <v>122</v>
      </c>
      <c r="D39" s="7" t="s">
        <v>52</v>
      </c>
      <c r="E39" s="39">
        <v>17449</v>
      </c>
      <c r="F39" s="16">
        <v>17449</v>
      </c>
      <c r="G39" s="16">
        <v>17449</v>
      </c>
    </row>
    <row r="40" spans="1:7" s="4" customFormat="1" ht="94.5" x14ac:dyDescent="0.25">
      <c r="A40" s="15" t="s">
        <v>20</v>
      </c>
      <c r="B40" s="6" t="s">
        <v>137</v>
      </c>
      <c r="C40" s="6">
        <v>129</v>
      </c>
      <c r="D40" s="7" t="s">
        <v>53</v>
      </c>
      <c r="E40" s="39">
        <v>216449</v>
      </c>
      <c r="F40" s="16">
        <v>216449</v>
      </c>
      <c r="G40" s="16">
        <v>216449</v>
      </c>
    </row>
    <row r="41" spans="1:7" s="4" customFormat="1" ht="31.5" x14ac:dyDescent="0.25">
      <c r="A41" s="15" t="s">
        <v>23</v>
      </c>
      <c r="B41" s="6"/>
      <c r="C41" s="6"/>
      <c r="D41" s="7" t="s">
        <v>24</v>
      </c>
      <c r="E41" s="39">
        <f>E42</f>
        <v>172524</v>
      </c>
      <c r="F41" s="16">
        <f t="shared" ref="F41:G41" si="11">F42</f>
        <v>138524</v>
      </c>
      <c r="G41" s="16">
        <f t="shared" si="11"/>
        <v>50150</v>
      </c>
    </row>
    <row r="42" spans="1:7" s="4" customFormat="1" ht="78.75" x14ac:dyDescent="0.25">
      <c r="A42" s="15" t="s">
        <v>23</v>
      </c>
      <c r="B42" s="6">
        <v>1200000000</v>
      </c>
      <c r="C42" s="6"/>
      <c r="D42" s="7" t="s">
        <v>86</v>
      </c>
      <c r="E42" s="39">
        <f>E43+E49</f>
        <v>172524</v>
      </c>
      <c r="F42" s="16">
        <f t="shared" ref="F42:G42" si="12">F43+F49</f>
        <v>138524</v>
      </c>
      <c r="G42" s="16">
        <f t="shared" si="12"/>
        <v>50150</v>
      </c>
    </row>
    <row r="43" spans="1:7" s="4" customFormat="1" ht="63" x14ac:dyDescent="0.25">
      <c r="A43" s="15" t="s">
        <v>23</v>
      </c>
      <c r="B43" s="6">
        <v>1230000000</v>
      </c>
      <c r="C43" s="6"/>
      <c r="D43" s="7" t="s">
        <v>91</v>
      </c>
      <c r="E43" s="39">
        <f>E44</f>
        <v>172374</v>
      </c>
      <c r="F43" s="16">
        <f t="shared" ref="F43:G43" si="13">F44</f>
        <v>138374</v>
      </c>
      <c r="G43" s="16">
        <f t="shared" si="13"/>
        <v>50000</v>
      </c>
    </row>
    <row r="44" spans="1:7" s="4" customFormat="1" x14ac:dyDescent="0.25">
      <c r="A44" s="15" t="s">
        <v>23</v>
      </c>
      <c r="B44" s="6" t="s">
        <v>92</v>
      </c>
      <c r="C44" s="6"/>
      <c r="D44" s="7" t="s">
        <v>93</v>
      </c>
      <c r="E44" s="39">
        <f>E45</f>
        <v>172374</v>
      </c>
      <c r="F44" s="16">
        <v>138374</v>
      </c>
      <c r="G44" s="16">
        <f>G45</f>
        <v>50000</v>
      </c>
    </row>
    <row r="45" spans="1:7" s="4" customFormat="1" ht="47.25" x14ac:dyDescent="0.25">
      <c r="A45" s="15" t="s">
        <v>23</v>
      </c>
      <c r="B45" s="6" t="s">
        <v>92</v>
      </c>
      <c r="C45" s="6">
        <v>200</v>
      </c>
      <c r="D45" s="7" t="s">
        <v>18</v>
      </c>
      <c r="E45" s="39">
        <f>E46</f>
        <v>172374</v>
      </c>
      <c r="F45" s="16">
        <v>138374</v>
      </c>
      <c r="G45" s="16">
        <f>G46</f>
        <v>50000</v>
      </c>
    </row>
    <row r="46" spans="1:7" s="4" customFormat="1" ht="47.25" x14ac:dyDescent="0.25">
      <c r="A46" s="15" t="s">
        <v>23</v>
      </c>
      <c r="B46" s="6" t="s">
        <v>92</v>
      </c>
      <c r="C46" s="6">
        <v>240</v>
      </c>
      <c r="D46" s="7" t="s">
        <v>54</v>
      </c>
      <c r="E46" s="39">
        <f>SUM(E47:E48)</f>
        <v>172374</v>
      </c>
      <c r="F46" s="16">
        <f t="shared" ref="F46:G46" si="14">SUM(F47:F48)</f>
        <v>138374</v>
      </c>
      <c r="G46" s="16">
        <f t="shared" si="14"/>
        <v>50000</v>
      </c>
    </row>
    <row r="47" spans="1:7" s="4" customFormat="1" x14ac:dyDescent="0.25">
      <c r="A47" s="15" t="s">
        <v>23</v>
      </c>
      <c r="B47" s="6" t="s">
        <v>92</v>
      </c>
      <c r="C47" s="6">
        <v>244</v>
      </c>
      <c r="D47" s="7" t="s">
        <v>55</v>
      </c>
      <c r="E47" s="39">
        <v>58988</v>
      </c>
      <c r="F47" s="16">
        <v>35988</v>
      </c>
      <c r="G47" s="16">
        <v>0</v>
      </c>
    </row>
    <row r="48" spans="1:7" s="4" customFormat="1" x14ac:dyDescent="0.25">
      <c r="A48" s="15" t="s">
        <v>23</v>
      </c>
      <c r="B48" s="6" t="s">
        <v>92</v>
      </c>
      <c r="C48" s="6">
        <v>247</v>
      </c>
      <c r="D48" s="7" t="s">
        <v>81</v>
      </c>
      <c r="E48" s="40">
        <v>113386</v>
      </c>
      <c r="F48" s="17">
        <v>102386</v>
      </c>
      <c r="G48" s="17">
        <v>50000</v>
      </c>
    </row>
    <row r="49" spans="1:7" s="4" customFormat="1" ht="47.25" x14ac:dyDescent="0.25">
      <c r="A49" s="15" t="s">
        <v>23</v>
      </c>
      <c r="B49" s="6">
        <v>1280000000</v>
      </c>
      <c r="C49" s="6"/>
      <c r="D49" s="7" t="s">
        <v>58</v>
      </c>
      <c r="E49" s="41">
        <v>150</v>
      </c>
      <c r="F49" s="19">
        <v>150</v>
      </c>
      <c r="G49" s="19">
        <v>150</v>
      </c>
    </row>
    <row r="50" spans="1:7" s="4" customFormat="1" ht="141.75" x14ac:dyDescent="0.25">
      <c r="A50" s="15" t="s">
        <v>23</v>
      </c>
      <c r="B50" s="6">
        <v>1280110540</v>
      </c>
      <c r="C50" s="6"/>
      <c r="D50" s="7" t="s">
        <v>94</v>
      </c>
      <c r="E50" s="41">
        <v>150</v>
      </c>
      <c r="F50" s="19">
        <v>150</v>
      </c>
      <c r="G50" s="19">
        <v>150</v>
      </c>
    </row>
    <row r="51" spans="1:7" s="4" customFormat="1" ht="47.25" x14ac:dyDescent="0.25">
      <c r="A51" s="15" t="s">
        <v>23</v>
      </c>
      <c r="B51" s="6">
        <v>1280110540</v>
      </c>
      <c r="C51" s="6">
        <v>200</v>
      </c>
      <c r="D51" s="7" t="s">
        <v>18</v>
      </c>
      <c r="E51" s="41">
        <v>150</v>
      </c>
      <c r="F51" s="19">
        <v>150</v>
      </c>
      <c r="G51" s="19">
        <v>150</v>
      </c>
    </row>
    <row r="52" spans="1:7" s="4" customFormat="1" ht="47.25" x14ac:dyDescent="0.25">
      <c r="A52" s="15" t="s">
        <v>23</v>
      </c>
      <c r="B52" s="6">
        <v>1280110540</v>
      </c>
      <c r="C52" s="6">
        <v>240</v>
      </c>
      <c r="D52" s="7" t="s">
        <v>54</v>
      </c>
      <c r="E52" s="41">
        <v>150</v>
      </c>
      <c r="F52" s="19">
        <v>150</v>
      </c>
      <c r="G52" s="19">
        <v>150</v>
      </c>
    </row>
    <row r="53" spans="1:7" s="4" customFormat="1" x14ac:dyDescent="0.25">
      <c r="A53" s="15" t="s">
        <v>23</v>
      </c>
      <c r="B53" s="6">
        <v>1280110540</v>
      </c>
      <c r="C53" s="6">
        <v>244</v>
      </c>
      <c r="D53" s="7" t="s">
        <v>55</v>
      </c>
      <c r="E53" s="41">
        <v>150</v>
      </c>
      <c r="F53" s="19">
        <v>150</v>
      </c>
      <c r="G53" s="19">
        <v>150</v>
      </c>
    </row>
    <row r="54" spans="1:7" s="26" customFormat="1" x14ac:dyDescent="0.25">
      <c r="A54" s="22" t="s">
        <v>26</v>
      </c>
      <c r="B54" s="23"/>
      <c r="C54" s="23"/>
      <c r="D54" s="24" t="s">
        <v>59</v>
      </c>
      <c r="E54" s="42">
        <f>E55</f>
        <v>220200</v>
      </c>
      <c r="F54" s="25">
        <f t="shared" ref="F54:G56" si="15">F55</f>
        <v>222500</v>
      </c>
      <c r="G54" s="25">
        <f t="shared" si="15"/>
        <v>231400</v>
      </c>
    </row>
    <row r="55" spans="1:7" s="4" customFormat="1" ht="31.5" x14ac:dyDescent="0.25">
      <c r="A55" s="15" t="s">
        <v>27</v>
      </c>
      <c r="B55" s="6"/>
      <c r="C55" s="6"/>
      <c r="D55" s="7" t="s">
        <v>28</v>
      </c>
      <c r="E55" s="43">
        <f>E56</f>
        <v>220200</v>
      </c>
      <c r="F55" s="20">
        <f t="shared" si="15"/>
        <v>222500</v>
      </c>
      <c r="G55" s="20">
        <f t="shared" si="15"/>
        <v>231400</v>
      </c>
    </row>
    <row r="56" spans="1:7" s="4" customFormat="1" ht="78.75" x14ac:dyDescent="0.25">
      <c r="A56" s="15" t="s">
        <v>27</v>
      </c>
      <c r="B56" s="6">
        <v>1200000000</v>
      </c>
      <c r="C56" s="6"/>
      <c r="D56" s="7" t="s">
        <v>86</v>
      </c>
      <c r="E56" s="43">
        <f>E57</f>
        <v>220200</v>
      </c>
      <c r="F56" s="20">
        <f t="shared" si="15"/>
        <v>222500</v>
      </c>
      <c r="G56" s="20">
        <f t="shared" si="15"/>
        <v>231400</v>
      </c>
    </row>
    <row r="57" spans="1:7" s="4" customFormat="1" ht="47.25" x14ac:dyDescent="0.25">
      <c r="A57" s="15" t="s">
        <v>27</v>
      </c>
      <c r="B57" s="6">
        <v>1280000000</v>
      </c>
      <c r="C57" s="6"/>
      <c r="D57" s="7" t="s">
        <v>58</v>
      </c>
      <c r="E57" s="43">
        <f>E58</f>
        <v>220200</v>
      </c>
      <c r="F57" s="20">
        <f t="shared" ref="F57:G57" si="16">F58</f>
        <v>222500</v>
      </c>
      <c r="G57" s="20">
        <f t="shared" si="16"/>
        <v>231400</v>
      </c>
    </row>
    <row r="58" spans="1:7" s="4" customFormat="1" ht="47.25" x14ac:dyDescent="0.25">
      <c r="A58" s="15" t="s">
        <v>27</v>
      </c>
      <c r="B58" s="6">
        <v>1280151180</v>
      </c>
      <c r="C58" s="6"/>
      <c r="D58" s="7" t="s">
        <v>60</v>
      </c>
      <c r="E58" s="43">
        <f>E59+E63</f>
        <v>220200</v>
      </c>
      <c r="F58" s="20">
        <f t="shared" ref="F58:G58" si="17">F59+F63</f>
        <v>222500</v>
      </c>
      <c r="G58" s="20">
        <f t="shared" si="17"/>
        <v>231400</v>
      </c>
    </row>
    <row r="59" spans="1:7" s="4" customFormat="1" ht="110.25" x14ac:dyDescent="0.25">
      <c r="A59" s="15" t="s">
        <v>27</v>
      </c>
      <c r="B59" s="6">
        <v>1280151180</v>
      </c>
      <c r="C59" s="6">
        <v>100</v>
      </c>
      <c r="D59" s="7" t="s">
        <v>17</v>
      </c>
      <c r="E59" s="39">
        <f>E60</f>
        <v>194894</v>
      </c>
      <c r="F59" s="16">
        <f t="shared" ref="F59:G59" si="18">F60</f>
        <v>197198</v>
      </c>
      <c r="G59" s="16">
        <f t="shared" si="18"/>
        <v>206093</v>
      </c>
    </row>
    <row r="60" spans="1:7" s="4" customFormat="1" ht="47.25" x14ac:dyDescent="0.25">
      <c r="A60" s="15" t="s">
        <v>27</v>
      </c>
      <c r="B60" s="6">
        <v>1280151180</v>
      </c>
      <c r="C60" s="6">
        <v>120</v>
      </c>
      <c r="D60" s="7" t="s">
        <v>50</v>
      </c>
      <c r="E60" s="39">
        <f>SUM(E61:E62)</f>
        <v>194894</v>
      </c>
      <c r="F60" s="16">
        <f t="shared" ref="F60:G60" si="19">SUM(F61:F62)</f>
        <v>197198</v>
      </c>
      <c r="G60" s="16">
        <f t="shared" si="19"/>
        <v>206093</v>
      </c>
    </row>
    <row r="61" spans="1:7" s="4" customFormat="1" ht="31.5" x14ac:dyDescent="0.25">
      <c r="A61" s="15" t="s">
        <v>27</v>
      </c>
      <c r="B61" s="6">
        <v>1280151180</v>
      </c>
      <c r="C61" s="6">
        <v>121</v>
      </c>
      <c r="D61" s="7" t="s">
        <v>61</v>
      </c>
      <c r="E61" s="39">
        <v>149688</v>
      </c>
      <c r="F61" s="16">
        <v>151458</v>
      </c>
      <c r="G61" s="16">
        <v>158290</v>
      </c>
    </row>
    <row r="62" spans="1:7" s="4" customFormat="1" ht="94.5" x14ac:dyDescent="0.25">
      <c r="A62" s="15" t="s">
        <v>27</v>
      </c>
      <c r="B62" s="6">
        <v>1280151180</v>
      </c>
      <c r="C62" s="6">
        <v>129</v>
      </c>
      <c r="D62" s="7" t="s">
        <v>53</v>
      </c>
      <c r="E62" s="39">
        <v>45206</v>
      </c>
      <c r="F62" s="16">
        <v>45740</v>
      </c>
      <c r="G62" s="16">
        <v>47803</v>
      </c>
    </row>
    <row r="63" spans="1:7" s="4" customFormat="1" ht="47.25" x14ac:dyDescent="0.25">
      <c r="A63" s="15" t="s">
        <v>27</v>
      </c>
      <c r="B63" s="6">
        <v>1280151180</v>
      </c>
      <c r="C63" s="6">
        <v>200</v>
      </c>
      <c r="D63" s="7" t="s">
        <v>18</v>
      </c>
      <c r="E63" s="39">
        <v>25306</v>
      </c>
      <c r="F63" s="16">
        <v>25302</v>
      </c>
      <c r="G63" s="16">
        <v>25307</v>
      </c>
    </row>
    <row r="64" spans="1:7" s="4" customFormat="1" ht="47.25" x14ac:dyDescent="0.25">
      <c r="A64" s="15" t="s">
        <v>27</v>
      </c>
      <c r="B64" s="6">
        <v>1280151180</v>
      </c>
      <c r="C64" s="6">
        <v>240</v>
      </c>
      <c r="D64" s="7" t="s">
        <v>54</v>
      </c>
      <c r="E64" s="39">
        <v>25306</v>
      </c>
      <c r="F64" s="16">
        <v>25302</v>
      </c>
      <c r="G64" s="16">
        <v>25307</v>
      </c>
    </row>
    <row r="65" spans="1:7" s="4" customFormat="1" x14ac:dyDescent="0.25">
      <c r="A65" s="15" t="s">
        <v>27</v>
      </c>
      <c r="B65" s="6">
        <v>1280151180</v>
      </c>
      <c r="C65" s="6">
        <v>244</v>
      </c>
      <c r="D65" s="7" t="s">
        <v>55</v>
      </c>
      <c r="E65" s="39">
        <v>25306</v>
      </c>
      <c r="F65" s="16">
        <v>25302</v>
      </c>
      <c r="G65" s="16">
        <v>25307</v>
      </c>
    </row>
    <row r="66" spans="1:7" s="26" customFormat="1" ht="31.5" x14ac:dyDescent="0.25">
      <c r="A66" s="22" t="s">
        <v>29</v>
      </c>
      <c r="B66" s="23"/>
      <c r="C66" s="23"/>
      <c r="D66" s="24" t="s">
        <v>62</v>
      </c>
      <c r="E66" s="44">
        <f>E67+E78</f>
        <v>241000</v>
      </c>
      <c r="F66" s="21">
        <f t="shared" ref="F66:G66" si="20">F67+F78</f>
        <v>11000</v>
      </c>
      <c r="G66" s="21">
        <f t="shared" si="20"/>
        <v>11000</v>
      </c>
    </row>
    <row r="67" spans="1:7" s="4" customFormat="1" ht="63" x14ac:dyDescent="0.25">
      <c r="A67" s="15" t="s">
        <v>30</v>
      </c>
      <c r="B67" s="6"/>
      <c r="C67" s="6"/>
      <c r="D67" s="7" t="s">
        <v>143</v>
      </c>
      <c r="E67" s="39">
        <f>E68</f>
        <v>240000</v>
      </c>
      <c r="F67" s="16">
        <f t="shared" ref="F67:G68" si="21">F68</f>
        <v>10000</v>
      </c>
      <c r="G67" s="16">
        <f t="shared" si="21"/>
        <v>10000</v>
      </c>
    </row>
    <row r="68" spans="1:7" s="4" customFormat="1" ht="78.75" x14ac:dyDescent="0.25">
      <c r="A68" s="15" t="s">
        <v>30</v>
      </c>
      <c r="B68" s="6">
        <v>1200000000</v>
      </c>
      <c r="C68" s="6"/>
      <c r="D68" s="7" t="s">
        <v>86</v>
      </c>
      <c r="E68" s="39">
        <f>E69</f>
        <v>240000</v>
      </c>
      <c r="F68" s="16">
        <f t="shared" si="21"/>
        <v>10000</v>
      </c>
      <c r="G68" s="16">
        <f t="shared" si="21"/>
        <v>10000</v>
      </c>
    </row>
    <row r="69" spans="1:7" s="4" customFormat="1" ht="47.25" x14ac:dyDescent="0.25">
      <c r="A69" s="15" t="s">
        <v>30</v>
      </c>
      <c r="B69" s="6">
        <v>1210000000</v>
      </c>
      <c r="C69" s="6"/>
      <c r="D69" s="7" t="s">
        <v>95</v>
      </c>
      <c r="E69" s="39">
        <f>E70+E74</f>
        <v>240000</v>
      </c>
      <c r="F69" s="16">
        <f t="shared" ref="F69:G69" si="22">F70+F74</f>
        <v>10000</v>
      </c>
      <c r="G69" s="16">
        <f t="shared" si="22"/>
        <v>10000</v>
      </c>
    </row>
    <row r="70" spans="1:7" s="4" customFormat="1" x14ac:dyDescent="0.25">
      <c r="A70" s="15" t="s">
        <v>30</v>
      </c>
      <c r="B70" s="6" t="s">
        <v>96</v>
      </c>
      <c r="C70" s="6"/>
      <c r="D70" s="7" t="s">
        <v>63</v>
      </c>
      <c r="E70" s="39">
        <v>75000</v>
      </c>
      <c r="F70" s="18">
        <v>10000</v>
      </c>
      <c r="G70" s="18">
        <v>10000</v>
      </c>
    </row>
    <row r="71" spans="1:7" s="4" customFormat="1" ht="47.25" x14ac:dyDescent="0.25">
      <c r="A71" s="15" t="s">
        <v>30</v>
      </c>
      <c r="B71" s="6" t="s">
        <v>96</v>
      </c>
      <c r="C71" s="6">
        <v>200</v>
      </c>
      <c r="D71" s="7" t="s">
        <v>18</v>
      </c>
      <c r="E71" s="39">
        <v>75000</v>
      </c>
      <c r="F71" s="18">
        <v>10000</v>
      </c>
      <c r="G71" s="18">
        <v>10000</v>
      </c>
    </row>
    <row r="72" spans="1:7" s="4" customFormat="1" ht="47.25" x14ac:dyDescent="0.25">
      <c r="A72" s="15" t="s">
        <v>30</v>
      </c>
      <c r="B72" s="6" t="s">
        <v>96</v>
      </c>
      <c r="C72" s="6">
        <v>240</v>
      </c>
      <c r="D72" s="7" t="s">
        <v>54</v>
      </c>
      <c r="E72" s="39">
        <v>75000</v>
      </c>
      <c r="F72" s="18">
        <v>10000</v>
      </c>
      <c r="G72" s="18">
        <v>10000</v>
      </c>
    </row>
    <row r="73" spans="1:7" s="4" customFormat="1" x14ac:dyDescent="0.25">
      <c r="A73" s="15" t="s">
        <v>30</v>
      </c>
      <c r="B73" s="6" t="s">
        <v>96</v>
      </c>
      <c r="C73" s="6">
        <v>244</v>
      </c>
      <c r="D73" s="7" t="s">
        <v>55</v>
      </c>
      <c r="E73" s="39">
        <v>75000</v>
      </c>
      <c r="F73" s="18">
        <v>10000</v>
      </c>
      <c r="G73" s="18">
        <v>10000</v>
      </c>
    </row>
    <row r="74" spans="1:7" s="4" customFormat="1" ht="47.25" x14ac:dyDescent="0.25">
      <c r="A74" s="15" t="s">
        <v>30</v>
      </c>
      <c r="B74" s="6" t="s">
        <v>97</v>
      </c>
      <c r="C74" s="6"/>
      <c r="D74" s="7" t="s">
        <v>64</v>
      </c>
      <c r="E74" s="39">
        <v>165000</v>
      </c>
      <c r="F74" s="16">
        <v>0</v>
      </c>
      <c r="G74" s="16">
        <v>0</v>
      </c>
    </row>
    <row r="75" spans="1:7" s="4" customFormat="1" ht="47.25" x14ac:dyDescent="0.25">
      <c r="A75" s="15" t="s">
        <v>30</v>
      </c>
      <c r="B75" s="6" t="s">
        <v>97</v>
      </c>
      <c r="C75" s="6">
        <v>200</v>
      </c>
      <c r="D75" s="7" t="s">
        <v>18</v>
      </c>
      <c r="E75" s="39">
        <v>165000</v>
      </c>
      <c r="F75" s="16">
        <v>0</v>
      </c>
      <c r="G75" s="16">
        <v>0</v>
      </c>
    </row>
    <row r="76" spans="1:7" s="4" customFormat="1" ht="47.25" x14ac:dyDescent="0.25">
      <c r="A76" s="15" t="s">
        <v>30</v>
      </c>
      <c r="B76" s="6" t="s">
        <v>97</v>
      </c>
      <c r="C76" s="6">
        <v>240</v>
      </c>
      <c r="D76" s="7" t="s">
        <v>54</v>
      </c>
      <c r="E76" s="39">
        <v>165000</v>
      </c>
      <c r="F76" s="16">
        <v>0</v>
      </c>
      <c r="G76" s="16">
        <v>0</v>
      </c>
    </row>
    <row r="77" spans="1:7" s="4" customFormat="1" x14ac:dyDescent="0.25">
      <c r="A77" s="15" t="s">
        <v>30</v>
      </c>
      <c r="B77" s="6" t="s">
        <v>97</v>
      </c>
      <c r="C77" s="6">
        <v>244</v>
      </c>
      <c r="D77" s="7" t="s">
        <v>55</v>
      </c>
      <c r="E77" s="39">
        <v>165000</v>
      </c>
      <c r="F77" s="16">
        <v>0</v>
      </c>
      <c r="G77" s="16">
        <v>0</v>
      </c>
    </row>
    <row r="78" spans="1:7" s="4" customFormat="1" ht="48.75" customHeight="1" x14ac:dyDescent="0.25">
      <c r="A78" s="15" t="s">
        <v>138</v>
      </c>
      <c r="B78" s="6"/>
      <c r="C78" s="6"/>
      <c r="D78" s="7" t="s">
        <v>139</v>
      </c>
      <c r="E78" s="39">
        <f>E81</f>
        <v>1000</v>
      </c>
      <c r="F78" s="16">
        <f t="shared" ref="F78:G78" si="23">F81</f>
        <v>1000</v>
      </c>
      <c r="G78" s="16">
        <f t="shared" si="23"/>
        <v>1000</v>
      </c>
    </row>
    <row r="79" spans="1:7" s="4" customFormat="1" ht="60.75" customHeight="1" x14ac:dyDescent="0.25">
      <c r="A79" s="15" t="s">
        <v>138</v>
      </c>
      <c r="B79" s="6">
        <v>1200000000</v>
      </c>
      <c r="C79" s="6"/>
      <c r="D79" s="7" t="s">
        <v>86</v>
      </c>
      <c r="E79" s="39">
        <f t="shared" ref="E79:G80" si="24">E82</f>
        <v>1000</v>
      </c>
      <c r="F79" s="16">
        <f t="shared" si="24"/>
        <v>1000</v>
      </c>
      <c r="G79" s="16">
        <f t="shared" si="24"/>
        <v>1000</v>
      </c>
    </row>
    <row r="80" spans="1:7" s="4" customFormat="1" ht="48.75" customHeight="1" x14ac:dyDescent="0.25">
      <c r="A80" s="15" t="s">
        <v>138</v>
      </c>
      <c r="B80" s="6">
        <v>1280000000</v>
      </c>
      <c r="C80" s="6"/>
      <c r="D80" s="7" t="s">
        <v>58</v>
      </c>
      <c r="E80" s="39">
        <f t="shared" si="24"/>
        <v>1000</v>
      </c>
      <c r="F80" s="16">
        <f t="shared" si="24"/>
        <v>1000</v>
      </c>
      <c r="G80" s="16">
        <f t="shared" si="24"/>
        <v>1000</v>
      </c>
    </row>
    <row r="81" spans="1:7" s="4" customFormat="1" ht="47.25" x14ac:dyDescent="0.25">
      <c r="A81" s="15" t="s">
        <v>138</v>
      </c>
      <c r="B81" s="6" t="s">
        <v>140</v>
      </c>
      <c r="C81" s="6"/>
      <c r="D81" s="7" t="s">
        <v>141</v>
      </c>
      <c r="E81" s="39">
        <v>1000</v>
      </c>
      <c r="F81" s="16">
        <v>1000</v>
      </c>
      <c r="G81" s="16">
        <v>1000</v>
      </c>
    </row>
    <row r="82" spans="1:7" s="4" customFormat="1" ht="47.25" x14ac:dyDescent="0.25">
      <c r="A82" s="15" t="s">
        <v>138</v>
      </c>
      <c r="B82" s="6" t="s">
        <v>140</v>
      </c>
      <c r="C82" s="6">
        <v>200</v>
      </c>
      <c r="D82" s="7" t="s">
        <v>18</v>
      </c>
      <c r="E82" s="39">
        <v>1000</v>
      </c>
      <c r="F82" s="16">
        <v>1000</v>
      </c>
      <c r="G82" s="16">
        <v>1000</v>
      </c>
    </row>
    <row r="83" spans="1:7" s="4" customFormat="1" ht="47.25" x14ac:dyDescent="0.25">
      <c r="A83" s="15" t="s">
        <v>138</v>
      </c>
      <c r="B83" s="6" t="s">
        <v>140</v>
      </c>
      <c r="C83" s="6">
        <v>240</v>
      </c>
      <c r="D83" s="7" t="s">
        <v>54</v>
      </c>
      <c r="E83" s="39">
        <v>1000</v>
      </c>
      <c r="F83" s="16">
        <v>1000</v>
      </c>
      <c r="G83" s="16">
        <v>1000</v>
      </c>
    </row>
    <row r="84" spans="1:7" s="4" customFormat="1" x14ac:dyDescent="0.25">
      <c r="A84" s="15" t="s">
        <v>138</v>
      </c>
      <c r="B84" s="6" t="s">
        <v>140</v>
      </c>
      <c r="C84" s="6">
        <v>244</v>
      </c>
      <c r="D84" s="7" t="s">
        <v>55</v>
      </c>
      <c r="E84" s="39">
        <v>1000</v>
      </c>
      <c r="F84" s="16">
        <v>1000</v>
      </c>
      <c r="G84" s="16">
        <v>1000</v>
      </c>
    </row>
    <row r="85" spans="1:7" s="26" customFormat="1" x14ac:dyDescent="0.25">
      <c r="A85" s="22" t="s">
        <v>31</v>
      </c>
      <c r="B85" s="23"/>
      <c r="C85" s="23"/>
      <c r="D85" s="24" t="s">
        <v>65</v>
      </c>
      <c r="E85" s="44">
        <f>E86+E100</f>
        <v>2352760</v>
      </c>
      <c r="F85" s="21">
        <f>F86</f>
        <v>1859970</v>
      </c>
      <c r="G85" s="21">
        <f>G86</f>
        <v>2003250</v>
      </c>
    </row>
    <row r="86" spans="1:7" s="4" customFormat="1" ht="31.5" x14ac:dyDescent="0.25">
      <c r="A86" s="15" t="s">
        <v>32</v>
      </c>
      <c r="B86" s="6"/>
      <c r="C86" s="6"/>
      <c r="D86" s="7" t="s">
        <v>33</v>
      </c>
      <c r="E86" s="39">
        <f>E87</f>
        <v>1952760</v>
      </c>
      <c r="F86" s="16">
        <f t="shared" ref="F86:G86" si="25">F87</f>
        <v>1859970</v>
      </c>
      <c r="G86" s="16">
        <f t="shared" si="25"/>
        <v>2003250</v>
      </c>
    </row>
    <row r="87" spans="1:7" s="4" customFormat="1" ht="78.75" x14ac:dyDescent="0.25">
      <c r="A87" s="15" t="s">
        <v>32</v>
      </c>
      <c r="B87" s="6">
        <v>1200000000</v>
      </c>
      <c r="C87" s="6"/>
      <c r="D87" s="7" t="s">
        <v>86</v>
      </c>
      <c r="E87" s="39">
        <f>E88</f>
        <v>1952760</v>
      </c>
      <c r="F87" s="16">
        <f t="shared" ref="F87:G87" si="26">F88</f>
        <v>1859970</v>
      </c>
      <c r="G87" s="16">
        <f t="shared" si="26"/>
        <v>2003250</v>
      </c>
    </row>
    <row r="88" spans="1:7" s="4" customFormat="1" ht="47.25" x14ac:dyDescent="0.25">
      <c r="A88" s="15" t="s">
        <v>32</v>
      </c>
      <c r="B88" s="6">
        <v>1220000000</v>
      </c>
      <c r="C88" s="6"/>
      <c r="D88" s="7" t="s">
        <v>98</v>
      </c>
      <c r="E88" s="39">
        <f>SUM(E89,E93,E97)</f>
        <v>1952760</v>
      </c>
      <c r="F88" s="16">
        <f t="shared" ref="F88:G88" si="27">SUM(F89,F93,F97)</f>
        <v>1859970</v>
      </c>
      <c r="G88" s="16">
        <f t="shared" si="27"/>
        <v>2003250</v>
      </c>
    </row>
    <row r="89" spans="1:7" s="4" customFormat="1" ht="31.5" x14ac:dyDescent="0.25">
      <c r="A89" s="15" t="s">
        <v>32</v>
      </c>
      <c r="B89" s="6" t="s">
        <v>99</v>
      </c>
      <c r="C89" s="6"/>
      <c r="D89" s="7" t="s">
        <v>66</v>
      </c>
      <c r="E89" s="39">
        <v>500000</v>
      </c>
      <c r="F89" s="16">
        <v>600000</v>
      </c>
      <c r="G89" s="16">
        <v>700000</v>
      </c>
    </row>
    <row r="90" spans="1:7" s="4" customFormat="1" ht="47.25" x14ac:dyDescent="0.25">
      <c r="A90" s="15" t="s">
        <v>32</v>
      </c>
      <c r="B90" s="6" t="s">
        <v>99</v>
      </c>
      <c r="C90" s="6">
        <v>200</v>
      </c>
      <c r="D90" s="7" t="s">
        <v>18</v>
      </c>
      <c r="E90" s="39">
        <v>500000</v>
      </c>
      <c r="F90" s="16">
        <v>600000</v>
      </c>
      <c r="G90" s="16">
        <v>700000</v>
      </c>
    </row>
    <row r="91" spans="1:7" s="4" customFormat="1" ht="47.25" x14ac:dyDescent="0.25">
      <c r="A91" s="15" t="s">
        <v>32</v>
      </c>
      <c r="B91" s="6" t="s">
        <v>99</v>
      </c>
      <c r="C91" s="6">
        <v>240</v>
      </c>
      <c r="D91" s="7" t="s">
        <v>54</v>
      </c>
      <c r="E91" s="39">
        <v>500000</v>
      </c>
      <c r="F91" s="16">
        <v>600000</v>
      </c>
      <c r="G91" s="16">
        <v>700000</v>
      </c>
    </row>
    <row r="92" spans="1:7" s="4" customFormat="1" x14ac:dyDescent="0.25">
      <c r="A92" s="15" t="s">
        <v>32</v>
      </c>
      <c r="B92" s="6" t="s">
        <v>99</v>
      </c>
      <c r="C92" s="6">
        <v>244</v>
      </c>
      <c r="D92" s="7" t="s">
        <v>55</v>
      </c>
      <c r="E92" s="39">
        <v>500000</v>
      </c>
      <c r="F92" s="16">
        <v>600000</v>
      </c>
      <c r="G92" s="16">
        <v>700000</v>
      </c>
    </row>
    <row r="93" spans="1:7" s="4" customFormat="1" ht="31.5" x14ac:dyDescent="0.25">
      <c r="A93" s="15" t="s">
        <v>32</v>
      </c>
      <c r="B93" s="6" t="s">
        <v>100</v>
      </c>
      <c r="C93" s="6"/>
      <c r="D93" s="7" t="s">
        <v>101</v>
      </c>
      <c r="E93" s="39">
        <v>1096760</v>
      </c>
      <c r="F93" s="16">
        <v>1259970</v>
      </c>
      <c r="G93" s="16">
        <v>1303250</v>
      </c>
    </row>
    <row r="94" spans="1:7" s="4" customFormat="1" ht="47.25" x14ac:dyDescent="0.25">
      <c r="A94" s="15" t="s">
        <v>32</v>
      </c>
      <c r="B94" s="6" t="s">
        <v>100</v>
      </c>
      <c r="C94" s="6">
        <v>200</v>
      </c>
      <c r="D94" s="7" t="s">
        <v>18</v>
      </c>
      <c r="E94" s="39">
        <v>1096760</v>
      </c>
      <c r="F94" s="16">
        <v>1259970</v>
      </c>
      <c r="G94" s="16">
        <v>1303250</v>
      </c>
    </row>
    <row r="95" spans="1:7" s="4" customFormat="1" ht="47.25" x14ac:dyDescent="0.25">
      <c r="A95" s="15" t="s">
        <v>32</v>
      </c>
      <c r="B95" s="6" t="s">
        <v>100</v>
      </c>
      <c r="C95" s="6">
        <v>240</v>
      </c>
      <c r="D95" s="7" t="s">
        <v>54</v>
      </c>
      <c r="E95" s="39">
        <v>1096760</v>
      </c>
      <c r="F95" s="16">
        <v>1259970</v>
      </c>
      <c r="G95" s="16">
        <v>1303250</v>
      </c>
    </row>
    <row r="96" spans="1:7" s="4" customFormat="1" x14ac:dyDescent="0.25">
      <c r="A96" s="15" t="s">
        <v>32</v>
      </c>
      <c r="B96" s="6" t="s">
        <v>100</v>
      </c>
      <c r="C96" s="6">
        <v>244</v>
      </c>
      <c r="D96" s="7" t="s">
        <v>55</v>
      </c>
      <c r="E96" s="39">
        <v>1096760</v>
      </c>
      <c r="F96" s="16">
        <v>1259970</v>
      </c>
      <c r="G96" s="16">
        <v>1303250</v>
      </c>
    </row>
    <row r="97" spans="1:7" s="4" customFormat="1" ht="84" customHeight="1" x14ac:dyDescent="0.25">
      <c r="A97" s="15" t="s">
        <v>32</v>
      </c>
      <c r="B97" s="6" t="s">
        <v>147</v>
      </c>
      <c r="C97" s="6"/>
      <c r="D97" s="35" t="s">
        <v>146</v>
      </c>
      <c r="E97" s="39">
        <v>356000</v>
      </c>
      <c r="F97" s="16">
        <v>0</v>
      </c>
      <c r="G97" s="16">
        <v>0</v>
      </c>
    </row>
    <row r="98" spans="1:7" s="4" customFormat="1" x14ac:dyDescent="0.25">
      <c r="A98" s="15" t="s">
        <v>32</v>
      </c>
      <c r="B98" s="34" t="s">
        <v>147</v>
      </c>
      <c r="C98" s="34">
        <v>500</v>
      </c>
      <c r="D98" s="35" t="s">
        <v>22</v>
      </c>
      <c r="E98" s="39">
        <v>356000</v>
      </c>
      <c r="F98" s="16">
        <v>0</v>
      </c>
      <c r="G98" s="16">
        <v>0</v>
      </c>
    </row>
    <row r="99" spans="1:7" s="4" customFormat="1" x14ac:dyDescent="0.25">
      <c r="A99" s="15" t="s">
        <v>32</v>
      </c>
      <c r="B99" s="34" t="s">
        <v>147</v>
      </c>
      <c r="C99" s="34">
        <v>540</v>
      </c>
      <c r="D99" s="35" t="s">
        <v>69</v>
      </c>
      <c r="E99" s="39">
        <v>356000</v>
      </c>
      <c r="F99" s="18">
        <v>0</v>
      </c>
      <c r="G99" s="18">
        <v>0</v>
      </c>
    </row>
    <row r="100" spans="1:7" s="4" customFormat="1" ht="31.5" x14ac:dyDescent="0.25">
      <c r="A100" s="33" t="s">
        <v>148</v>
      </c>
      <c r="B100" s="34"/>
      <c r="C100" s="34"/>
      <c r="D100" s="35" t="s">
        <v>149</v>
      </c>
      <c r="E100" s="39">
        <v>400000</v>
      </c>
      <c r="F100" s="16">
        <v>0</v>
      </c>
      <c r="G100" s="16">
        <v>0</v>
      </c>
    </row>
    <row r="101" spans="1:7" s="4" customFormat="1" ht="78.75" x14ac:dyDescent="0.25">
      <c r="A101" s="33" t="s">
        <v>148</v>
      </c>
      <c r="B101" s="34">
        <v>1200000000</v>
      </c>
      <c r="C101" s="34"/>
      <c r="D101" s="35" t="s">
        <v>86</v>
      </c>
      <c r="E101" s="39">
        <f>E102</f>
        <v>400000</v>
      </c>
      <c r="F101" s="16">
        <v>0</v>
      </c>
      <c r="G101" s="16">
        <v>0</v>
      </c>
    </row>
    <row r="102" spans="1:7" s="4" customFormat="1" ht="63" x14ac:dyDescent="0.25">
      <c r="A102" s="33" t="s">
        <v>148</v>
      </c>
      <c r="B102" s="34">
        <v>1230000000</v>
      </c>
      <c r="C102" s="34"/>
      <c r="D102" s="35" t="s">
        <v>91</v>
      </c>
      <c r="E102" s="39">
        <f>E103</f>
        <v>400000</v>
      </c>
      <c r="F102" s="16">
        <v>0</v>
      </c>
      <c r="G102" s="16">
        <v>0</v>
      </c>
    </row>
    <row r="103" spans="1:7" s="4" customFormat="1" ht="48.75" customHeight="1" x14ac:dyDescent="0.25">
      <c r="A103" s="33" t="s">
        <v>148</v>
      </c>
      <c r="B103" s="34" t="s">
        <v>151</v>
      </c>
      <c r="C103" s="34"/>
      <c r="D103" s="35" t="s">
        <v>150</v>
      </c>
      <c r="E103" s="39">
        <v>400000</v>
      </c>
      <c r="F103" s="16">
        <v>0</v>
      </c>
      <c r="G103" s="16">
        <v>0</v>
      </c>
    </row>
    <row r="104" spans="1:7" s="4" customFormat="1" ht="48.75" customHeight="1" x14ac:dyDescent="0.25">
      <c r="A104" s="33" t="s">
        <v>148</v>
      </c>
      <c r="B104" s="34" t="s">
        <v>151</v>
      </c>
      <c r="C104" s="34">
        <v>200</v>
      </c>
      <c r="D104" s="35" t="s">
        <v>18</v>
      </c>
      <c r="E104" s="39">
        <v>400000</v>
      </c>
      <c r="F104" s="16">
        <v>0</v>
      </c>
      <c r="G104" s="16">
        <v>0</v>
      </c>
    </row>
    <row r="105" spans="1:7" s="4" customFormat="1" ht="48.75" customHeight="1" x14ac:dyDescent="0.25">
      <c r="A105" s="33" t="s">
        <v>148</v>
      </c>
      <c r="B105" s="34" t="s">
        <v>151</v>
      </c>
      <c r="C105" s="34">
        <v>240</v>
      </c>
      <c r="D105" s="35" t="s">
        <v>54</v>
      </c>
      <c r="E105" s="39">
        <v>400000</v>
      </c>
      <c r="F105" s="16">
        <v>0</v>
      </c>
      <c r="G105" s="16">
        <v>0</v>
      </c>
    </row>
    <row r="106" spans="1:7" s="4" customFormat="1" ht="48.75" customHeight="1" x14ac:dyDescent="0.25">
      <c r="A106" s="33" t="s">
        <v>148</v>
      </c>
      <c r="B106" s="34" t="s">
        <v>151</v>
      </c>
      <c r="C106" s="34">
        <v>244</v>
      </c>
      <c r="D106" s="35" t="s">
        <v>55</v>
      </c>
      <c r="E106" s="39">
        <v>400000</v>
      </c>
      <c r="F106" s="16">
        <v>0</v>
      </c>
      <c r="G106" s="16">
        <v>0</v>
      </c>
    </row>
    <row r="107" spans="1:7" s="26" customFormat="1" ht="31.5" x14ac:dyDescent="0.25">
      <c r="A107" s="22" t="s">
        <v>34</v>
      </c>
      <c r="B107" s="23"/>
      <c r="C107" s="23"/>
      <c r="D107" s="24" t="s">
        <v>67</v>
      </c>
      <c r="E107" s="44">
        <f>E108+E119++E132</f>
        <v>7705517.540000001</v>
      </c>
      <c r="F107" s="21">
        <f t="shared" ref="F107:G107" si="28">F108+F119++F132</f>
        <v>528344</v>
      </c>
      <c r="G107" s="21">
        <f t="shared" si="28"/>
        <v>118541</v>
      </c>
    </row>
    <row r="108" spans="1:7" s="4" customFormat="1" x14ac:dyDescent="0.25">
      <c r="A108" s="15" t="s">
        <v>43</v>
      </c>
      <c r="B108" s="6"/>
      <c r="C108" s="6"/>
      <c r="D108" s="7" t="s">
        <v>44</v>
      </c>
      <c r="E108" s="39">
        <f>E109</f>
        <v>654464.94000000006</v>
      </c>
      <c r="F108" s="16">
        <f t="shared" ref="F108:G109" si="29">F109</f>
        <v>85728</v>
      </c>
      <c r="G108" s="16">
        <f t="shared" si="29"/>
        <v>50000</v>
      </c>
    </row>
    <row r="109" spans="1:7" s="4" customFormat="1" ht="78.75" x14ac:dyDescent="0.25">
      <c r="A109" s="15" t="s">
        <v>43</v>
      </c>
      <c r="B109" s="6">
        <v>1200000000</v>
      </c>
      <c r="C109" s="6"/>
      <c r="D109" s="7" t="s">
        <v>86</v>
      </c>
      <c r="E109" s="39">
        <f>E110</f>
        <v>654464.94000000006</v>
      </c>
      <c r="F109" s="16">
        <f t="shared" si="29"/>
        <v>85728</v>
      </c>
      <c r="G109" s="16">
        <f t="shared" si="29"/>
        <v>50000</v>
      </c>
    </row>
    <row r="110" spans="1:7" s="4" customFormat="1" ht="63" x14ac:dyDescent="0.25">
      <c r="A110" s="15" t="s">
        <v>43</v>
      </c>
      <c r="B110" s="6">
        <v>1230000000</v>
      </c>
      <c r="C110" s="6"/>
      <c r="D110" s="7" t="s">
        <v>91</v>
      </c>
      <c r="E110" s="39">
        <f>E111+E116</f>
        <v>654464.94000000006</v>
      </c>
      <c r="F110" s="16">
        <f t="shared" ref="F110:G110" si="30">F111+F116</f>
        <v>85728</v>
      </c>
      <c r="G110" s="16">
        <f t="shared" si="30"/>
        <v>50000</v>
      </c>
    </row>
    <row r="111" spans="1:7" s="4" customFormat="1" ht="31.5" x14ac:dyDescent="0.25">
      <c r="A111" s="15" t="s">
        <v>43</v>
      </c>
      <c r="B111" s="6" t="s">
        <v>102</v>
      </c>
      <c r="C111" s="6"/>
      <c r="D111" s="7" t="s">
        <v>103</v>
      </c>
      <c r="E111" s="39">
        <f>E112</f>
        <v>562464.94000000006</v>
      </c>
      <c r="F111" s="16">
        <f t="shared" ref="F111:G112" si="31">F112</f>
        <v>85728</v>
      </c>
      <c r="G111" s="16">
        <f t="shared" si="31"/>
        <v>50000</v>
      </c>
    </row>
    <row r="112" spans="1:7" s="4" customFormat="1" ht="47.25" x14ac:dyDescent="0.25">
      <c r="A112" s="15" t="s">
        <v>43</v>
      </c>
      <c r="B112" s="6" t="s">
        <v>102</v>
      </c>
      <c r="C112" s="6">
        <v>200</v>
      </c>
      <c r="D112" s="7" t="s">
        <v>18</v>
      </c>
      <c r="E112" s="39">
        <f>E113</f>
        <v>562464.94000000006</v>
      </c>
      <c r="F112" s="16">
        <f t="shared" si="31"/>
        <v>85728</v>
      </c>
      <c r="G112" s="16">
        <f t="shared" si="31"/>
        <v>50000</v>
      </c>
    </row>
    <row r="113" spans="1:7" s="4" customFormat="1" ht="47.25" x14ac:dyDescent="0.25">
      <c r="A113" s="15" t="s">
        <v>43</v>
      </c>
      <c r="B113" s="6" t="s">
        <v>102</v>
      </c>
      <c r="C113" s="6">
        <v>240</v>
      </c>
      <c r="D113" s="7" t="s">
        <v>54</v>
      </c>
      <c r="E113" s="39">
        <f>SUM(E114:E115)</f>
        <v>562464.94000000006</v>
      </c>
      <c r="F113" s="16">
        <f>F114+F115</f>
        <v>85728</v>
      </c>
      <c r="G113" s="18">
        <f>G114+G115</f>
        <v>50000</v>
      </c>
    </row>
    <row r="114" spans="1:7" s="4" customFormat="1" x14ac:dyDescent="0.25">
      <c r="A114" s="15" t="s">
        <v>43</v>
      </c>
      <c r="B114" s="6" t="s">
        <v>102</v>
      </c>
      <c r="C114" s="6">
        <v>244</v>
      </c>
      <c r="D114" s="7" t="s">
        <v>55</v>
      </c>
      <c r="E114" s="39">
        <v>549607.81000000006</v>
      </c>
      <c r="F114" s="16">
        <v>71728</v>
      </c>
      <c r="G114" s="18">
        <v>36000</v>
      </c>
    </row>
    <row r="115" spans="1:7" s="4" customFormat="1" x14ac:dyDescent="0.25">
      <c r="A115" s="15" t="s">
        <v>43</v>
      </c>
      <c r="B115" s="6" t="s">
        <v>102</v>
      </c>
      <c r="C115" s="6">
        <v>247</v>
      </c>
      <c r="D115" s="7" t="s">
        <v>81</v>
      </c>
      <c r="E115" s="39">
        <v>12857.13</v>
      </c>
      <c r="F115" s="18">
        <v>14000</v>
      </c>
      <c r="G115" s="18">
        <v>14000</v>
      </c>
    </row>
    <row r="116" spans="1:7" s="4" customFormat="1" ht="47.25" x14ac:dyDescent="0.25">
      <c r="A116" s="15" t="s">
        <v>43</v>
      </c>
      <c r="B116" s="6" t="s">
        <v>104</v>
      </c>
      <c r="C116" s="6"/>
      <c r="D116" s="7" t="s">
        <v>68</v>
      </c>
      <c r="E116" s="39">
        <v>92000</v>
      </c>
      <c r="F116" s="18">
        <v>0</v>
      </c>
      <c r="G116" s="18">
        <v>0</v>
      </c>
    </row>
    <row r="117" spans="1:7" s="4" customFormat="1" x14ac:dyDescent="0.25">
      <c r="A117" s="15" t="s">
        <v>43</v>
      </c>
      <c r="B117" s="6" t="s">
        <v>104</v>
      </c>
      <c r="C117" s="6">
        <v>500</v>
      </c>
      <c r="D117" s="7" t="s">
        <v>22</v>
      </c>
      <c r="E117" s="39">
        <v>92000</v>
      </c>
      <c r="F117" s="18">
        <v>0</v>
      </c>
      <c r="G117" s="18">
        <v>0</v>
      </c>
    </row>
    <row r="118" spans="1:7" s="4" customFormat="1" x14ac:dyDescent="0.25">
      <c r="A118" s="15" t="s">
        <v>43</v>
      </c>
      <c r="B118" s="6" t="s">
        <v>104</v>
      </c>
      <c r="C118" s="6">
        <v>540</v>
      </c>
      <c r="D118" s="7" t="s">
        <v>69</v>
      </c>
      <c r="E118" s="39">
        <v>92000</v>
      </c>
      <c r="F118" s="18">
        <v>0</v>
      </c>
      <c r="G118" s="18">
        <v>0</v>
      </c>
    </row>
    <row r="119" spans="1:7" s="4" customFormat="1" x14ac:dyDescent="0.25">
      <c r="A119" s="15" t="s">
        <v>35</v>
      </c>
      <c r="B119" s="6"/>
      <c r="C119" s="6"/>
      <c r="D119" s="7" t="s">
        <v>105</v>
      </c>
      <c r="E119" s="39">
        <f>E120</f>
        <v>4502660</v>
      </c>
      <c r="F119" s="16">
        <f t="shared" ref="F119:G119" si="32">F120</f>
        <v>0</v>
      </c>
      <c r="G119" s="16">
        <f t="shared" si="32"/>
        <v>0</v>
      </c>
    </row>
    <row r="120" spans="1:7" s="4" customFormat="1" ht="74.25" customHeight="1" x14ac:dyDescent="0.25">
      <c r="A120" s="63" t="s">
        <v>35</v>
      </c>
      <c r="B120" s="64">
        <v>1200000000</v>
      </c>
      <c r="C120" s="64"/>
      <c r="D120" s="65" t="s">
        <v>86</v>
      </c>
      <c r="E120" s="59">
        <f>E122</f>
        <v>4502660</v>
      </c>
      <c r="F120" s="61">
        <f t="shared" ref="F120:G120" si="33">F122</f>
        <v>0</v>
      </c>
      <c r="G120" s="61">
        <f t="shared" si="33"/>
        <v>0</v>
      </c>
    </row>
    <row r="121" spans="1:7" s="4" customFormat="1" ht="15.75" customHeight="1" x14ac:dyDescent="0.25">
      <c r="A121" s="63"/>
      <c r="B121" s="64"/>
      <c r="C121" s="64"/>
      <c r="D121" s="65"/>
      <c r="E121" s="60"/>
      <c r="F121" s="62"/>
      <c r="G121" s="62"/>
    </row>
    <row r="122" spans="1:7" s="4" customFormat="1" ht="63" x14ac:dyDescent="0.25">
      <c r="A122" s="15" t="s">
        <v>35</v>
      </c>
      <c r="B122" s="6">
        <v>1230000000</v>
      </c>
      <c r="C122" s="6"/>
      <c r="D122" s="7" t="s">
        <v>91</v>
      </c>
      <c r="E122" s="39">
        <f>SUM(E129,E126,E123)</f>
        <v>4502660</v>
      </c>
      <c r="F122" s="16">
        <f t="shared" ref="F122:G122" si="34">F123+F126</f>
        <v>0</v>
      </c>
      <c r="G122" s="16">
        <f t="shared" si="34"/>
        <v>0</v>
      </c>
    </row>
    <row r="123" spans="1:7" s="4" customFormat="1" ht="31.5" x14ac:dyDescent="0.25">
      <c r="A123" s="27" t="s">
        <v>35</v>
      </c>
      <c r="B123" s="6" t="s">
        <v>106</v>
      </c>
      <c r="C123" s="6"/>
      <c r="D123" s="7" t="s">
        <v>70</v>
      </c>
      <c r="E123" s="39">
        <f>E124</f>
        <v>2672265</v>
      </c>
      <c r="F123" s="18">
        <v>0</v>
      </c>
      <c r="G123" s="18">
        <v>0</v>
      </c>
    </row>
    <row r="124" spans="1:7" s="4" customFormat="1" x14ac:dyDescent="0.25">
      <c r="A124" s="15" t="s">
        <v>35</v>
      </c>
      <c r="B124" s="6" t="s">
        <v>106</v>
      </c>
      <c r="C124" s="6">
        <v>500</v>
      </c>
      <c r="D124" s="7" t="s">
        <v>22</v>
      </c>
      <c r="E124" s="39">
        <f>E125</f>
        <v>2672265</v>
      </c>
      <c r="F124" s="16">
        <v>0</v>
      </c>
      <c r="G124" s="16">
        <v>0</v>
      </c>
    </row>
    <row r="125" spans="1:7" s="4" customFormat="1" x14ac:dyDescent="0.25">
      <c r="A125" s="15" t="s">
        <v>35</v>
      </c>
      <c r="B125" s="6" t="s">
        <v>106</v>
      </c>
      <c r="C125" s="6">
        <v>540</v>
      </c>
      <c r="D125" s="7" t="s">
        <v>69</v>
      </c>
      <c r="E125" s="39">
        <v>2672265</v>
      </c>
      <c r="F125" s="16">
        <v>0</v>
      </c>
      <c r="G125" s="16">
        <v>0</v>
      </c>
    </row>
    <row r="126" spans="1:7" s="4" customFormat="1" ht="47.25" x14ac:dyDescent="0.25">
      <c r="A126" s="15" t="s">
        <v>35</v>
      </c>
      <c r="B126" s="6" t="s">
        <v>107</v>
      </c>
      <c r="C126" s="6"/>
      <c r="D126" s="7" t="s">
        <v>71</v>
      </c>
      <c r="E126" s="39">
        <f>E127</f>
        <v>430395</v>
      </c>
      <c r="F126" s="16">
        <v>0</v>
      </c>
      <c r="G126" s="16">
        <v>0</v>
      </c>
    </row>
    <row r="127" spans="1:7" s="4" customFormat="1" x14ac:dyDescent="0.25">
      <c r="A127" s="28" t="s">
        <v>35</v>
      </c>
      <c r="B127" s="6" t="s">
        <v>107</v>
      </c>
      <c r="C127" s="6">
        <v>500</v>
      </c>
      <c r="D127" s="7" t="s">
        <v>22</v>
      </c>
      <c r="E127" s="39">
        <f>E128</f>
        <v>430395</v>
      </c>
      <c r="F127" s="16">
        <v>0</v>
      </c>
      <c r="G127" s="16">
        <v>0</v>
      </c>
    </row>
    <row r="128" spans="1:7" s="4" customFormat="1" x14ac:dyDescent="0.25">
      <c r="A128" s="15" t="s">
        <v>35</v>
      </c>
      <c r="B128" s="6" t="s">
        <v>107</v>
      </c>
      <c r="C128" s="6">
        <v>540</v>
      </c>
      <c r="D128" s="7" t="s">
        <v>69</v>
      </c>
      <c r="E128" s="39">
        <v>430395</v>
      </c>
      <c r="F128" s="16">
        <v>0</v>
      </c>
      <c r="G128" s="16">
        <v>0</v>
      </c>
    </row>
    <row r="129" spans="1:7" s="4" customFormat="1" ht="63" x14ac:dyDescent="0.25">
      <c r="A129" s="33" t="s">
        <v>35</v>
      </c>
      <c r="B129" s="34" t="s">
        <v>152</v>
      </c>
      <c r="C129" s="34"/>
      <c r="D129" s="35" t="s">
        <v>153</v>
      </c>
      <c r="E129" s="39">
        <v>1400000</v>
      </c>
      <c r="F129" s="16">
        <v>0</v>
      </c>
      <c r="G129" s="16">
        <v>0</v>
      </c>
    </row>
    <row r="130" spans="1:7" s="4" customFormat="1" x14ac:dyDescent="0.25">
      <c r="A130" s="33" t="s">
        <v>35</v>
      </c>
      <c r="B130" s="34" t="s">
        <v>152</v>
      </c>
      <c r="C130" s="34">
        <v>500</v>
      </c>
      <c r="D130" s="35" t="s">
        <v>22</v>
      </c>
      <c r="E130" s="39">
        <v>1400000</v>
      </c>
      <c r="F130" s="16">
        <v>0</v>
      </c>
      <c r="G130" s="16">
        <v>0</v>
      </c>
    </row>
    <row r="131" spans="1:7" s="4" customFormat="1" x14ac:dyDescent="0.25">
      <c r="A131" s="33" t="s">
        <v>35</v>
      </c>
      <c r="B131" s="34" t="s">
        <v>152</v>
      </c>
      <c r="C131" s="34">
        <v>540</v>
      </c>
      <c r="D131" s="35" t="s">
        <v>69</v>
      </c>
      <c r="E131" s="39">
        <v>1400000</v>
      </c>
      <c r="F131" s="16">
        <v>0</v>
      </c>
      <c r="G131" s="16">
        <v>0</v>
      </c>
    </row>
    <row r="132" spans="1:7" s="4" customFormat="1" x14ac:dyDescent="0.25">
      <c r="A132" s="15" t="s">
        <v>36</v>
      </c>
      <c r="B132" s="6"/>
      <c r="C132" s="6"/>
      <c r="D132" s="7" t="s">
        <v>37</v>
      </c>
      <c r="E132" s="39">
        <f>E133</f>
        <v>2548392.6</v>
      </c>
      <c r="F132" s="16">
        <f>F133</f>
        <v>442616</v>
      </c>
      <c r="G132" s="16">
        <f>G133</f>
        <v>68541</v>
      </c>
    </row>
    <row r="133" spans="1:7" s="4" customFormat="1" ht="78.75" x14ac:dyDescent="0.25">
      <c r="A133" s="15" t="s">
        <v>36</v>
      </c>
      <c r="B133" s="6">
        <v>1200000000</v>
      </c>
      <c r="C133" s="6"/>
      <c r="D133" s="7" t="s">
        <v>86</v>
      </c>
      <c r="E133" s="39">
        <f>E134+E156</f>
        <v>2548392.6</v>
      </c>
      <c r="F133" s="16">
        <f>F134+F156</f>
        <v>442616</v>
      </c>
      <c r="G133" s="16">
        <f>G134+G156</f>
        <v>68541</v>
      </c>
    </row>
    <row r="134" spans="1:7" s="4" customFormat="1" ht="63" x14ac:dyDescent="0.25">
      <c r="A134" s="15" t="s">
        <v>36</v>
      </c>
      <c r="B134" s="6">
        <v>1230000000</v>
      </c>
      <c r="C134" s="6"/>
      <c r="D134" s="7" t="s">
        <v>91</v>
      </c>
      <c r="E134" s="39">
        <f>SUM(E135,E139,E143,E147,E152)</f>
        <v>2045825.6</v>
      </c>
      <c r="F134" s="39">
        <f t="shared" ref="F134:G134" si="35">SUM(F135,F139,F143,F147,F152)</f>
        <v>442616</v>
      </c>
      <c r="G134" s="39">
        <f t="shared" si="35"/>
        <v>68541</v>
      </c>
    </row>
    <row r="135" spans="1:7" s="4" customFormat="1" ht="31.5" x14ac:dyDescent="0.25">
      <c r="A135" s="15" t="s">
        <v>36</v>
      </c>
      <c r="B135" s="6" t="s">
        <v>108</v>
      </c>
      <c r="C135" s="6"/>
      <c r="D135" s="7" t="s">
        <v>109</v>
      </c>
      <c r="E135" s="39">
        <f>E136</f>
        <v>580452.44999999995</v>
      </c>
      <c r="F135" s="18">
        <v>30000</v>
      </c>
      <c r="G135" s="18">
        <v>30000</v>
      </c>
    </row>
    <row r="136" spans="1:7" s="4" customFormat="1" ht="47.25" x14ac:dyDescent="0.25">
      <c r="A136" s="15" t="s">
        <v>36</v>
      </c>
      <c r="B136" s="6" t="s">
        <v>108</v>
      </c>
      <c r="C136" s="6">
        <v>200</v>
      </c>
      <c r="D136" s="7" t="s">
        <v>18</v>
      </c>
      <c r="E136" s="39">
        <f>E137</f>
        <v>580452.44999999995</v>
      </c>
      <c r="F136" s="18">
        <v>30000</v>
      </c>
      <c r="G136" s="18">
        <v>30000</v>
      </c>
    </row>
    <row r="137" spans="1:7" s="4" customFormat="1" ht="47.25" x14ac:dyDescent="0.25">
      <c r="A137" s="15" t="s">
        <v>36</v>
      </c>
      <c r="B137" s="6" t="s">
        <v>108</v>
      </c>
      <c r="C137" s="6">
        <v>240</v>
      </c>
      <c r="D137" s="7" t="s">
        <v>54</v>
      </c>
      <c r="E137" s="39">
        <f>E138</f>
        <v>580452.44999999995</v>
      </c>
      <c r="F137" s="18">
        <v>30000</v>
      </c>
      <c r="G137" s="18">
        <v>30000</v>
      </c>
    </row>
    <row r="138" spans="1:7" s="4" customFormat="1" x14ac:dyDescent="0.25">
      <c r="A138" s="15" t="s">
        <v>36</v>
      </c>
      <c r="B138" s="6" t="s">
        <v>108</v>
      </c>
      <c r="C138" s="6">
        <v>244</v>
      </c>
      <c r="D138" s="7" t="s">
        <v>55</v>
      </c>
      <c r="E138" s="39">
        <v>580452.44999999995</v>
      </c>
      <c r="F138" s="18">
        <v>30000</v>
      </c>
      <c r="G138" s="18">
        <v>30000</v>
      </c>
    </row>
    <row r="139" spans="1:7" s="4" customFormat="1" x14ac:dyDescent="0.25">
      <c r="A139" s="15" t="s">
        <v>36</v>
      </c>
      <c r="B139" s="6" t="s">
        <v>110</v>
      </c>
      <c r="C139" s="6"/>
      <c r="D139" s="7" t="s">
        <v>111</v>
      </c>
      <c r="E139" s="39">
        <f>E140</f>
        <v>204792.8</v>
      </c>
      <c r="F139" s="18">
        <v>5000</v>
      </c>
      <c r="G139" s="18">
        <v>5000</v>
      </c>
    </row>
    <row r="140" spans="1:7" s="4" customFormat="1" ht="47.25" x14ac:dyDescent="0.25">
      <c r="A140" s="15" t="s">
        <v>36</v>
      </c>
      <c r="B140" s="6" t="s">
        <v>110</v>
      </c>
      <c r="C140" s="6">
        <v>200</v>
      </c>
      <c r="D140" s="7" t="s">
        <v>18</v>
      </c>
      <c r="E140" s="39">
        <f>E141</f>
        <v>204792.8</v>
      </c>
      <c r="F140" s="18">
        <v>5000</v>
      </c>
      <c r="G140" s="18">
        <v>5000</v>
      </c>
    </row>
    <row r="141" spans="1:7" s="4" customFormat="1" ht="47.25" x14ac:dyDescent="0.25">
      <c r="A141" s="15" t="s">
        <v>36</v>
      </c>
      <c r="B141" s="6" t="s">
        <v>110</v>
      </c>
      <c r="C141" s="6">
        <v>240</v>
      </c>
      <c r="D141" s="7" t="s">
        <v>54</v>
      </c>
      <c r="E141" s="39">
        <f>E142</f>
        <v>204792.8</v>
      </c>
      <c r="F141" s="18">
        <v>5000</v>
      </c>
      <c r="G141" s="18">
        <v>5000</v>
      </c>
    </row>
    <row r="142" spans="1:7" s="4" customFormat="1" x14ac:dyDescent="0.25">
      <c r="A142" s="15" t="s">
        <v>36</v>
      </c>
      <c r="B142" s="6" t="s">
        <v>110</v>
      </c>
      <c r="C142" s="6">
        <v>244</v>
      </c>
      <c r="D142" s="7" t="s">
        <v>55</v>
      </c>
      <c r="E142" s="39">
        <v>204792.8</v>
      </c>
      <c r="F142" s="18">
        <v>5000</v>
      </c>
      <c r="G142" s="18">
        <v>5000</v>
      </c>
    </row>
    <row r="143" spans="1:7" s="4" customFormat="1" ht="31.5" x14ac:dyDescent="0.25">
      <c r="A143" s="15" t="s">
        <v>36</v>
      </c>
      <c r="B143" s="6" t="s">
        <v>112</v>
      </c>
      <c r="C143" s="6"/>
      <c r="D143" s="7" t="s">
        <v>113</v>
      </c>
      <c r="E143" s="39">
        <f>E144</f>
        <v>51430.06</v>
      </c>
      <c r="F143" s="16">
        <v>1000</v>
      </c>
      <c r="G143" s="16">
        <v>1000</v>
      </c>
    </row>
    <row r="144" spans="1:7" s="4" customFormat="1" ht="47.25" x14ac:dyDescent="0.25">
      <c r="A144" s="15" t="s">
        <v>36</v>
      </c>
      <c r="B144" s="6" t="s">
        <v>112</v>
      </c>
      <c r="C144" s="6">
        <v>200</v>
      </c>
      <c r="D144" s="7" t="s">
        <v>18</v>
      </c>
      <c r="E144" s="39">
        <f>E145</f>
        <v>51430.06</v>
      </c>
      <c r="F144" s="16">
        <v>1000</v>
      </c>
      <c r="G144" s="16">
        <v>1000</v>
      </c>
    </row>
    <row r="145" spans="1:7" s="4" customFormat="1" ht="47.25" x14ac:dyDescent="0.25">
      <c r="A145" s="15" t="s">
        <v>36</v>
      </c>
      <c r="B145" s="6" t="s">
        <v>112</v>
      </c>
      <c r="C145" s="6">
        <v>240</v>
      </c>
      <c r="D145" s="7" t="s">
        <v>54</v>
      </c>
      <c r="E145" s="39">
        <f>E146</f>
        <v>51430.06</v>
      </c>
      <c r="F145" s="16">
        <v>1000</v>
      </c>
      <c r="G145" s="16">
        <v>1000</v>
      </c>
    </row>
    <row r="146" spans="1:7" s="4" customFormat="1" x14ac:dyDescent="0.25">
      <c r="A146" s="15" t="s">
        <v>36</v>
      </c>
      <c r="B146" s="6" t="s">
        <v>112</v>
      </c>
      <c r="C146" s="6">
        <v>244</v>
      </c>
      <c r="D146" s="7" t="s">
        <v>55</v>
      </c>
      <c r="E146" s="39">
        <v>51430.06</v>
      </c>
      <c r="F146" s="16">
        <v>1000</v>
      </c>
      <c r="G146" s="16">
        <v>1000</v>
      </c>
    </row>
    <row r="147" spans="1:7" s="4" customFormat="1" x14ac:dyDescent="0.25">
      <c r="A147" s="15" t="s">
        <v>36</v>
      </c>
      <c r="B147" s="6" t="s">
        <v>114</v>
      </c>
      <c r="C147" s="6"/>
      <c r="D147" s="7" t="s">
        <v>72</v>
      </c>
      <c r="E147" s="39">
        <f>E148</f>
        <v>916963.03</v>
      </c>
      <c r="F147" s="16">
        <v>402616</v>
      </c>
      <c r="G147" s="16">
        <v>28541</v>
      </c>
    </row>
    <row r="148" spans="1:7" s="4" customFormat="1" ht="47.25" x14ac:dyDescent="0.25">
      <c r="A148" s="15" t="s">
        <v>36</v>
      </c>
      <c r="B148" s="6" t="s">
        <v>114</v>
      </c>
      <c r="C148" s="6">
        <v>200</v>
      </c>
      <c r="D148" s="7" t="s">
        <v>18</v>
      </c>
      <c r="E148" s="39">
        <f>E149</f>
        <v>916963.03</v>
      </c>
      <c r="F148" s="16">
        <v>402616</v>
      </c>
      <c r="G148" s="16">
        <v>28541</v>
      </c>
    </row>
    <row r="149" spans="1:7" s="4" customFormat="1" ht="47.25" x14ac:dyDescent="0.25">
      <c r="A149" s="15" t="s">
        <v>36</v>
      </c>
      <c r="B149" s="6" t="s">
        <v>114</v>
      </c>
      <c r="C149" s="6">
        <v>240</v>
      </c>
      <c r="D149" s="7" t="s">
        <v>54</v>
      </c>
      <c r="E149" s="39">
        <f>SUM(E150:E151)</f>
        <v>916963.03</v>
      </c>
      <c r="F149" s="16">
        <v>402616</v>
      </c>
      <c r="G149" s="16">
        <v>28541</v>
      </c>
    </row>
    <row r="150" spans="1:7" s="4" customFormat="1" x14ac:dyDescent="0.25">
      <c r="A150" s="33" t="s">
        <v>35</v>
      </c>
      <c r="B150" s="34" t="s">
        <v>114</v>
      </c>
      <c r="C150" s="34">
        <v>244</v>
      </c>
      <c r="D150" s="35" t="s">
        <v>55</v>
      </c>
      <c r="E150" s="39">
        <v>118635</v>
      </c>
      <c r="F150" s="16">
        <v>0</v>
      </c>
      <c r="G150" s="16">
        <v>0</v>
      </c>
    </row>
    <row r="151" spans="1:7" s="4" customFormat="1" x14ac:dyDescent="0.25">
      <c r="A151" s="15" t="s">
        <v>36</v>
      </c>
      <c r="B151" s="6" t="s">
        <v>114</v>
      </c>
      <c r="C151" s="6">
        <v>247</v>
      </c>
      <c r="D151" s="7" t="s">
        <v>81</v>
      </c>
      <c r="E151" s="39">
        <v>798328.03</v>
      </c>
      <c r="F151" s="16">
        <v>402616</v>
      </c>
      <c r="G151" s="16">
        <v>28541</v>
      </c>
    </row>
    <row r="152" spans="1:7" s="4" customFormat="1" x14ac:dyDescent="0.25">
      <c r="A152" s="15" t="s">
        <v>36</v>
      </c>
      <c r="B152" s="6" t="s">
        <v>115</v>
      </c>
      <c r="C152" s="6"/>
      <c r="D152" s="7" t="s">
        <v>73</v>
      </c>
      <c r="E152" s="39">
        <f>E153</f>
        <v>292187.26</v>
      </c>
      <c r="F152" s="16">
        <v>4000</v>
      </c>
      <c r="G152" s="16">
        <v>4000</v>
      </c>
    </row>
    <row r="153" spans="1:7" s="4" customFormat="1" ht="47.25" x14ac:dyDescent="0.25">
      <c r="A153" s="15" t="s">
        <v>36</v>
      </c>
      <c r="B153" s="6" t="s">
        <v>115</v>
      </c>
      <c r="C153" s="6">
        <v>200</v>
      </c>
      <c r="D153" s="7" t="s">
        <v>18</v>
      </c>
      <c r="E153" s="39">
        <f>E154</f>
        <v>292187.26</v>
      </c>
      <c r="F153" s="16">
        <v>4000</v>
      </c>
      <c r="G153" s="16">
        <v>4000</v>
      </c>
    </row>
    <row r="154" spans="1:7" s="4" customFormat="1" ht="47.25" x14ac:dyDescent="0.25">
      <c r="A154" s="15" t="s">
        <v>36</v>
      </c>
      <c r="B154" s="6" t="s">
        <v>115</v>
      </c>
      <c r="C154" s="6">
        <v>240</v>
      </c>
      <c r="D154" s="7" t="s">
        <v>54</v>
      </c>
      <c r="E154" s="39">
        <f>E155</f>
        <v>292187.26</v>
      </c>
      <c r="F154" s="16">
        <v>4000</v>
      </c>
      <c r="G154" s="16">
        <v>4000</v>
      </c>
    </row>
    <row r="155" spans="1:7" s="4" customFormat="1" x14ac:dyDescent="0.25">
      <c r="A155" s="15" t="s">
        <v>36</v>
      </c>
      <c r="B155" s="6" t="s">
        <v>115</v>
      </c>
      <c r="C155" s="6">
        <v>244</v>
      </c>
      <c r="D155" s="7" t="s">
        <v>55</v>
      </c>
      <c r="E155" s="39">
        <v>292187.26</v>
      </c>
      <c r="F155" s="16">
        <v>4000</v>
      </c>
      <c r="G155" s="16">
        <v>4000</v>
      </c>
    </row>
    <row r="156" spans="1:7" s="4" customFormat="1" ht="63" x14ac:dyDescent="0.25">
      <c r="A156" s="15" t="s">
        <v>36</v>
      </c>
      <c r="B156" s="6">
        <v>1260000000</v>
      </c>
      <c r="C156" s="6"/>
      <c r="D156" s="7" t="s">
        <v>116</v>
      </c>
      <c r="E156" s="39">
        <f>SUM(E157,E161,E165)</f>
        <v>502567</v>
      </c>
      <c r="F156" s="16">
        <v>0</v>
      </c>
      <c r="G156" s="16">
        <v>0</v>
      </c>
    </row>
    <row r="157" spans="1:7" s="4" customFormat="1" ht="47.25" x14ac:dyDescent="0.25">
      <c r="A157" s="48" t="s">
        <v>36</v>
      </c>
      <c r="B157" s="49">
        <v>1260219005</v>
      </c>
      <c r="C157" s="49"/>
      <c r="D157" s="50" t="s">
        <v>156</v>
      </c>
      <c r="E157" s="39">
        <f>E158</f>
        <v>220000</v>
      </c>
      <c r="F157" s="39">
        <f t="shared" ref="F157:G159" si="36">F158</f>
        <v>0</v>
      </c>
      <c r="G157" s="39">
        <f t="shared" si="36"/>
        <v>0</v>
      </c>
    </row>
    <row r="158" spans="1:7" s="4" customFormat="1" ht="47.25" x14ac:dyDescent="0.25">
      <c r="A158" s="48" t="s">
        <v>36</v>
      </c>
      <c r="B158" s="49">
        <v>1260219005</v>
      </c>
      <c r="C158" s="49">
        <v>200</v>
      </c>
      <c r="D158" s="50" t="s">
        <v>18</v>
      </c>
      <c r="E158" s="39">
        <f>E159</f>
        <v>220000</v>
      </c>
      <c r="F158" s="39">
        <f t="shared" si="36"/>
        <v>0</v>
      </c>
      <c r="G158" s="39">
        <f t="shared" si="36"/>
        <v>0</v>
      </c>
    </row>
    <row r="159" spans="1:7" s="4" customFormat="1" ht="47.25" x14ac:dyDescent="0.25">
      <c r="A159" s="48" t="s">
        <v>36</v>
      </c>
      <c r="B159" s="49">
        <v>1260219005</v>
      </c>
      <c r="C159" s="49">
        <v>240</v>
      </c>
      <c r="D159" s="50" t="s">
        <v>54</v>
      </c>
      <c r="E159" s="39">
        <f>E160</f>
        <v>220000</v>
      </c>
      <c r="F159" s="39">
        <f t="shared" si="36"/>
        <v>0</v>
      </c>
      <c r="G159" s="39">
        <f t="shared" si="36"/>
        <v>0</v>
      </c>
    </row>
    <row r="160" spans="1:7" s="4" customFormat="1" x14ac:dyDescent="0.25">
      <c r="A160" s="48" t="s">
        <v>36</v>
      </c>
      <c r="B160" s="49">
        <v>1260219005</v>
      </c>
      <c r="C160" s="49">
        <v>244</v>
      </c>
      <c r="D160" s="50" t="s">
        <v>55</v>
      </c>
      <c r="E160" s="39">
        <v>220000</v>
      </c>
      <c r="F160" s="39">
        <v>0</v>
      </c>
      <c r="G160" s="39">
        <v>0</v>
      </c>
    </row>
    <row r="161" spans="1:7" s="4" customFormat="1" ht="47.25" x14ac:dyDescent="0.25">
      <c r="A161" s="48" t="s">
        <v>36</v>
      </c>
      <c r="B161" s="49">
        <v>1260219305</v>
      </c>
      <c r="C161" s="49"/>
      <c r="D161" s="50" t="s">
        <v>157</v>
      </c>
      <c r="E161" s="39">
        <f>E162</f>
        <v>80000</v>
      </c>
      <c r="F161" s="39">
        <f t="shared" ref="F161:G163" si="37">F162</f>
        <v>0</v>
      </c>
      <c r="G161" s="39">
        <f t="shared" si="37"/>
        <v>0</v>
      </c>
    </row>
    <row r="162" spans="1:7" s="4" customFormat="1" ht="47.25" x14ac:dyDescent="0.25">
      <c r="A162" s="48" t="s">
        <v>36</v>
      </c>
      <c r="B162" s="49">
        <v>1260219305</v>
      </c>
      <c r="C162" s="49">
        <v>200</v>
      </c>
      <c r="D162" s="50" t="s">
        <v>18</v>
      </c>
      <c r="E162" s="39">
        <f>E163</f>
        <v>80000</v>
      </c>
      <c r="F162" s="39">
        <f t="shared" si="37"/>
        <v>0</v>
      </c>
      <c r="G162" s="39">
        <f t="shared" si="37"/>
        <v>0</v>
      </c>
    </row>
    <row r="163" spans="1:7" s="4" customFormat="1" ht="47.25" x14ac:dyDescent="0.25">
      <c r="A163" s="48" t="s">
        <v>36</v>
      </c>
      <c r="B163" s="49">
        <v>1260219305</v>
      </c>
      <c r="C163" s="49">
        <v>240</v>
      </c>
      <c r="D163" s="50" t="s">
        <v>54</v>
      </c>
      <c r="E163" s="39">
        <f>E164</f>
        <v>80000</v>
      </c>
      <c r="F163" s="39">
        <f t="shared" si="37"/>
        <v>0</v>
      </c>
      <c r="G163" s="39">
        <f t="shared" si="37"/>
        <v>0</v>
      </c>
    </row>
    <row r="164" spans="1:7" s="4" customFormat="1" x14ac:dyDescent="0.25">
      <c r="A164" s="48" t="s">
        <v>36</v>
      </c>
      <c r="B164" s="49">
        <v>1260219305</v>
      </c>
      <c r="C164" s="49">
        <v>244</v>
      </c>
      <c r="D164" s="50" t="s">
        <v>55</v>
      </c>
      <c r="E164" s="39">
        <v>80000</v>
      </c>
      <c r="F164" s="39">
        <v>0</v>
      </c>
      <c r="G164" s="39">
        <v>0</v>
      </c>
    </row>
    <row r="165" spans="1:7" s="4" customFormat="1" ht="31.5" x14ac:dyDescent="0.25">
      <c r="A165" s="48" t="s">
        <v>36</v>
      </c>
      <c r="B165" s="49" t="s">
        <v>158</v>
      </c>
      <c r="C165" s="49"/>
      <c r="D165" s="50" t="s">
        <v>144</v>
      </c>
      <c r="E165" s="39">
        <f>E166</f>
        <v>202567</v>
      </c>
      <c r="F165" s="18">
        <v>0</v>
      </c>
      <c r="G165" s="18">
        <v>0</v>
      </c>
    </row>
    <row r="166" spans="1:7" s="4" customFormat="1" ht="47.25" x14ac:dyDescent="0.25">
      <c r="A166" s="48" t="s">
        <v>36</v>
      </c>
      <c r="B166" s="49" t="s">
        <v>158</v>
      </c>
      <c r="C166" s="49">
        <v>200</v>
      </c>
      <c r="D166" s="50" t="s">
        <v>18</v>
      </c>
      <c r="E166" s="39">
        <f>E167</f>
        <v>202567</v>
      </c>
      <c r="F166" s="18">
        <v>0</v>
      </c>
      <c r="G166" s="18">
        <v>0</v>
      </c>
    </row>
    <row r="167" spans="1:7" s="4" customFormat="1" ht="47.25" x14ac:dyDescent="0.25">
      <c r="A167" s="48" t="s">
        <v>36</v>
      </c>
      <c r="B167" s="49" t="s">
        <v>158</v>
      </c>
      <c r="C167" s="49">
        <v>240</v>
      </c>
      <c r="D167" s="50" t="s">
        <v>54</v>
      </c>
      <c r="E167" s="40">
        <f>E168</f>
        <v>202567</v>
      </c>
      <c r="F167" s="29">
        <v>0</v>
      </c>
      <c r="G167" s="29">
        <v>0</v>
      </c>
    </row>
    <row r="168" spans="1:7" x14ac:dyDescent="0.25">
      <c r="A168" s="48" t="s">
        <v>36</v>
      </c>
      <c r="B168" s="49" t="s">
        <v>158</v>
      </c>
      <c r="C168" s="49">
        <v>244</v>
      </c>
      <c r="D168" s="50" t="s">
        <v>55</v>
      </c>
      <c r="E168" s="40">
        <v>202567</v>
      </c>
      <c r="F168" s="29">
        <v>0</v>
      </c>
      <c r="G168" s="29">
        <v>0</v>
      </c>
    </row>
    <row r="169" spans="1:7" s="30" customFormat="1" x14ac:dyDescent="0.25">
      <c r="A169" s="22" t="s">
        <v>38</v>
      </c>
      <c r="B169" s="23"/>
      <c r="C169" s="23"/>
      <c r="D169" s="24" t="s">
        <v>74</v>
      </c>
      <c r="E169" s="45">
        <f>E170</f>
        <v>1847563</v>
      </c>
      <c r="F169" s="31">
        <f t="shared" ref="F169:G169" si="38">F170</f>
        <v>1509178</v>
      </c>
      <c r="G169" s="31">
        <f t="shared" si="38"/>
        <v>1396344</v>
      </c>
    </row>
    <row r="170" spans="1:7" x14ac:dyDescent="0.25">
      <c r="A170" s="15" t="s">
        <v>39</v>
      </c>
      <c r="B170" s="6"/>
      <c r="C170" s="6"/>
      <c r="D170" s="7" t="s">
        <v>40</v>
      </c>
      <c r="E170" s="46">
        <f>E171</f>
        <v>1847563</v>
      </c>
      <c r="F170" s="32">
        <f t="shared" ref="F170:G170" si="39">F171</f>
        <v>1509178</v>
      </c>
      <c r="G170" s="32">
        <f t="shared" si="39"/>
        <v>1396344</v>
      </c>
    </row>
    <row r="171" spans="1:7" ht="78.75" x14ac:dyDescent="0.25">
      <c r="A171" s="15" t="s">
        <v>39</v>
      </c>
      <c r="B171" s="6">
        <v>1200000000</v>
      </c>
      <c r="C171" s="6"/>
      <c r="D171" s="7" t="s">
        <v>86</v>
      </c>
      <c r="E171" s="46">
        <f>E172</f>
        <v>1847563</v>
      </c>
      <c r="F171" s="32">
        <f t="shared" ref="F171:G171" si="40">F172</f>
        <v>1509178</v>
      </c>
      <c r="G171" s="32">
        <f t="shared" si="40"/>
        <v>1396344</v>
      </c>
    </row>
    <row r="172" spans="1:7" ht="63" x14ac:dyDescent="0.25">
      <c r="A172" s="15" t="s">
        <v>39</v>
      </c>
      <c r="B172" s="6">
        <v>1270000000</v>
      </c>
      <c r="C172" s="6"/>
      <c r="D172" s="7" t="s">
        <v>117</v>
      </c>
      <c r="E172" s="46">
        <f>SUM(E173,E177,E181,E186)</f>
        <v>1847563</v>
      </c>
      <c r="F172" s="32">
        <f t="shared" ref="F172:G172" si="41">F173+F177+F181</f>
        <v>1509178</v>
      </c>
      <c r="G172" s="32">
        <f t="shared" si="41"/>
        <v>1396344</v>
      </c>
    </row>
    <row r="173" spans="1:7" ht="47.25" x14ac:dyDescent="0.25">
      <c r="A173" s="15" t="s">
        <v>39</v>
      </c>
      <c r="B173" s="6">
        <v>1270110680</v>
      </c>
      <c r="C173" s="6"/>
      <c r="D173" s="7" t="s">
        <v>118</v>
      </c>
      <c r="E173" s="46">
        <v>545744</v>
      </c>
      <c r="F173" s="32">
        <v>545744</v>
      </c>
      <c r="G173" s="32">
        <v>545744</v>
      </c>
    </row>
    <row r="174" spans="1:7" ht="63" x14ac:dyDescent="0.25">
      <c r="A174" s="15" t="s">
        <v>39</v>
      </c>
      <c r="B174" s="6">
        <v>1270110680</v>
      </c>
      <c r="C174" s="6">
        <v>600</v>
      </c>
      <c r="D174" s="7" t="s">
        <v>25</v>
      </c>
      <c r="E174" s="46">
        <v>545744</v>
      </c>
      <c r="F174" s="32">
        <v>545744</v>
      </c>
      <c r="G174" s="32">
        <v>545744</v>
      </c>
    </row>
    <row r="175" spans="1:7" x14ac:dyDescent="0.25">
      <c r="A175" s="15" t="s">
        <v>39</v>
      </c>
      <c r="B175" s="6">
        <v>1270110680</v>
      </c>
      <c r="C175" s="6">
        <v>610</v>
      </c>
      <c r="D175" s="7" t="s">
        <v>75</v>
      </c>
      <c r="E175" s="46">
        <v>545744</v>
      </c>
      <c r="F175" s="32">
        <v>545744</v>
      </c>
      <c r="G175" s="32">
        <v>545744</v>
      </c>
    </row>
    <row r="176" spans="1:7" ht="94.5" x14ac:dyDescent="0.25">
      <c r="A176" s="15" t="s">
        <v>39</v>
      </c>
      <c r="B176" s="6">
        <v>1270110680</v>
      </c>
      <c r="C176" s="6">
        <v>611</v>
      </c>
      <c r="D176" s="7" t="s">
        <v>77</v>
      </c>
      <c r="E176" s="46">
        <v>545744</v>
      </c>
      <c r="F176" s="32">
        <v>545744</v>
      </c>
      <c r="G176" s="32">
        <v>545744</v>
      </c>
    </row>
    <row r="177" spans="1:7" ht="31.5" x14ac:dyDescent="0.25">
      <c r="A177" s="15" t="s">
        <v>39</v>
      </c>
      <c r="B177" s="6" t="s">
        <v>119</v>
      </c>
      <c r="C177" s="6"/>
      <c r="D177" s="7" t="s">
        <v>120</v>
      </c>
      <c r="E177" s="46">
        <v>500</v>
      </c>
      <c r="F177" s="32">
        <v>500</v>
      </c>
      <c r="G177" s="32">
        <v>500</v>
      </c>
    </row>
    <row r="178" spans="1:7" ht="63" x14ac:dyDescent="0.25">
      <c r="A178" s="15" t="s">
        <v>39</v>
      </c>
      <c r="B178" s="6" t="s">
        <v>119</v>
      </c>
      <c r="C178" s="6">
        <v>600</v>
      </c>
      <c r="D178" s="7" t="s">
        <v>25</v>
      </c>
      <c r="E178" s="46">
        <v>500</v>
      </c>
      <c r="F178" s="32">
        <v>500</v>
      </c>
      <c r="G178" s="32">
        <v>500</v>
      </c>
    </row>
    <row r="179" spans="1:7" x14ac:dyDescent="0.25">
      <c r="A179" s="15" t="s">
        <v>39</v>
      </c>
      <c r="B179" s="6" t="s">
        <v>119</v>
      </c>
      <c r="C179" s="6">
        <v>610</v>
      </c>
      <c r="D179" s="7" t="s">
        <v>75</v>
      </c>
      <c r="E179" s="46">
        <v>500</v>
      </c>
      <c r="F179" s="32">
        <v>500</v>
      </c>
      <c r="G179" s="32">
        <v>500</v>
      </c>
    </row>
    <row r="180" spans="1:7" ht="31.5" x14ac:dyDescent="0.25">
      <c r="A180" s="15" t="s">
        <v>39</v>
      </c>
      <c r="B180" s="6" t="s">
        <v>119</v>
      </c>
      <c r="C180" s="6">
        <v>612</v>
      </c>
      <c r="D180" s="7" t="s">
        <v>76</v>
      </c>
      <c r="E180" s="46">
        <v>500</v>
      </c>
      <c r="F180" s="32">
        <v>500</v>
      </c>
      <c r="G180" s="32">
        <v>500</v>
      </c>
    </row>
    <row r="181" spans="1:7" ht="31.5" x14ac:dyDescent="0.25">
      <c r="A181" s="15" t="s">
        <v>39</v>
      </c>
      <c r="B181" s="6" t="s">
        <v>121</v>
      </c>
      <c r="C181" s="6"/>
      <c r="D181" s="7" t="s">
        <v>120</v>
      </c>
      <c r="E181" s="46">
        <v>962934</v>
      </c>
      <c r="F181" s="32">
        <v>962934</v>
      </c>
      <c r="G181" s="32">
        <v>850100</v>
      </c>
    </row>
    <row r="182" spans="1:7" ht="63" x14ac:dyDescent="0.25">
      <c r="A182" s="15" t="s">
        <v>39</v>
      </c>
      <c r="B182" s="6" t="s">
        <v>121</v>
      </c>
      <c r="C182" s="6">
        <v>600</v>
      </c>
      <c r="D182" s="7" t="s">
        <v>25</v>
      </c>
      <c r="E182" s="46">
        <v>962934</v>
      </c>
      <c r="F182" s="32">
        <v>962934</v>
      </c>
      <c r="G182" s="32">
        <v>850100</v>
      </c>
    </row>
    <row r="183" spans="1:7" x14ac:dyDescent="0.25">
      <c r="A183" s="15" t="s">
        <v>39</v>
      </c>
      <c r="B183" s="6" t="s">
        <v>121</v>
      </c>
      <c r="C183" s="6">
        <v>610</v>
      </c>
      <c r="D183" s="7" t="s">
        <v>75</v>
      </c>
      <c r="E183" s="46">
        <v>962934</v>
      </c>
      <c r="F183" s="32">
        <v>962934</v>
      </c>
      <c r="G183" s="32">
        <v>850100</v>
      </c>
    </row>
    <row r="184" spans="1:7" ht="94.5" x14ac:dyDescent="0.25">
      <c r="A184" s="15" t="s">
        <v>39</v>
      </c>
      <c r="B184" s="6" t="s">
        <v>121</v>
      </c>
      <c r="C184" s="6">
        <v>611</v>
      </c>
      <c r="D184" s="7" t="s">
        <v>77</v>
      </c>
      <c r="E184" s="46">
        <v>962934</v>
      </c>
      <c r="F184" s="32">
        <v>962934</v>
      </c>
      <c r="G184" s="32">
        <v>850100</v>
      </c>
    </row>
    <row r="185" spans="1:7" x14ac:dyDescent="0.25">
      <c r="A185" s="33" t="s">
        <v>39</v>
      </c>
      <c r="B185" s="34" t="s">
        <v>154</v>
      </c>
      <c r="C185" s="34"/>
      <c r="D185" s="35" t="s">
        <v>155</v>
      </c>
      <c r="E185" s="46">
        <f>E186</f>
        <v>338385</v>
      </c>
      <c r="F185" s="32">
        <v>0</v>
      </c>
      <c r="G185" s="32">
        <v>0</v>
      </c>
    </row>
    <row r="186" spans="1:7" ht="63" x14ac:dyDescent="0.25">
      <c r="A186" s="33" t="s">
        <v>39</v>
      </c>
      <c r="B186" s="34" t="s">
        <v>154</v>
      </c>
      <c r="C186" s="34">
        <v>600</v>
      </c>
      <c r="D186" s="35" t="s">
        <v>25</v>
      </c>
      <c r="E186" s="46">
        <f>E187</f>
        <v>338385</v>
      </c>
      <c r="F186" s="32">
        <v>0</v>
      </c>
      <c r="G186" s="32">
        <v>0</v>
      </c>
    </row>
    <row r="187" spans="1:7" x14ac:dyDescent="0.25">
      <c r="A187" s="33" t="s">
        <v>39</v>
      </c>
      <c r="B187" s="34" t="s">
        <v>154</v>
      </c>
      <c r="C187" s="34">
        <v>610</v>
      </c>
      <c r="D187" s="35" t="s">
        <v>75</v>
      </c>
      <c r="E187" s="46">
        <f>E188</f>
        <v>338385</v>
      </c>
      <c r="F187" s="32">
        <v>0</v>
      </c>
      <c r="G187" s="32">
        <v>0</v>
      </c>
    </row>
    <row r="188" spans="1:7" ht="31.5" x14ac:dyDescent="0.25">
      <c r="A188" s="33" t="s">
        <v>39</v>
      </c>
      <c r="B188" s="34" t="s">
        <v>154</v>
      </c>
      <c r="C188" s="34">
        <v>612</v>
      </c>
      <c r="D188" s="35" t="s">
        <v>76</v>
      </c>
      <c r="E188" s="46">
        <v>338385</v>
      </c>
      <c r="F188" s="32">
        <v>0</v>
      </c>
      <c r="G188" s="32">
        <v>0</v>
      </c>
    </row>
    <row r="189" spans="1:7" s="30" customFormat="1" x14ac:dyDescent="0.25">
      <c r="A189" s="22">
        <v>1000</v>
      </c>
      <c r="B189" s="34"/>
      <c r="C189" s="23"/>
      <c r="D189" s="24" t="s">
        <v>78</v>
      </c>
      <c r="E189" s="45">
        <f>E190+E197</f>
        <v>63580</v>
      </c>
      <c r="F189" s="31">
        <f t="shared" ref="F189:G189" si="42">F190+F197</f>
        <v>63580</v>
      </c>
      <c r="G189" s="31">
        <f t="shared" si="42"/>
        <v>63580</v>
      </c>
    </row>
    <row r="190" spans="1:7" x14ac:dyDescent="0.25">
      <c r="A190" s="15">
        <v>1001</v>
      </c>
      <c r="B190" s="6"/>
      <c r="C190" s="6"/>
      <c r="D190" s="7" t="s">
        <v>122</v>
      </c>
      <c r="E190" s="46">
        <f>E191</f>
        <v>48580</v>
      </c>
      <c r="F190" s="32">
        <f t="shared" ref="F190:G192" si="43">F191</f>
        <v>48580</v>
      </c>
      <c r="G190" s="32">
        <f t="shared" si="43"/>
        <v>48580</v>
      </c>
    </row>
    <row r="191" spans="1:7" ht="78.75" x14ac:dyDescent="0.25">
      <c r="A191" s="15">
        <v>1001</v>
      </c>
      <c r="B191" s="6">
        <v>1200000000</v>
      </c>
      <c r="C191" s="6"/>
      <c r="D191" s="7" t="s">
        <v>86</v>
      </c>
      <c r="E191" s="46">
        <f>E192</f>
        <v>48580</v>
      </c>
      <c r="F191" s="32">
        <f t="shared" si="43"/>
        <v>48580</v>
      </c>
      <c r="G191" s="32">
        <f t="shared" si="43"/>
        <v>48580</v>
      </c>
    </row>
    <row r="192" spans="1:7" ht="47.25" x14ac:dyDescent="0.25">
      <c r="A192" s="15">
        <v>1001</v>
      </c>
      <c r="B192" s="6">
        <v>1250000000</v>
      </c>
      <c r="C192" s="6"/>
      <c r="D192" s="7" t="s">
        <v>123</v>
      </c>
      <c r="E192" s="46">
        <f>E193</f>
        <v>48580</v>
      </c>
      <c r="F192" s="32">
        <f t="shared" si="43"/>
        <v>48580</v>
      </c>
      <c r="G192" s="32">
        <f t="shared" si="43"/>
        <v>48580</v>
      </c>
    </row>
    <row r="193" spans="1:7" ht="63" x14ac:dyDescent="0.25">
      <c r="A193" s="15">
        <v>1001</v>
      </c>
      <c r="B193" s="6" t="s">
        <v>124</v>
      </c>
      <c r="C193" s="6"/>
      <c r="D193" s="7" t="s">
        <v>125</v>
      </c>
      <c r="E193" s="46">
        <v>48580</v>
      </c>
      <c r="F193" s="32">
        <v>48580</v>
      </c>
      <c r="G193" s="32">
        <v>48580</v>
      </c>
    </row>
    <row r="194" spans="1:7" ht="31.5" x14ac:dyDescent="0.25">
      <c r="A194" s="15">
        <v>1001</v>
      </c>
      <c r="B194" s="6" t="s">
        <v>124</v>
      </c>
      <c r="C194" s="6">
        <v>300</v>
      </c>
      <c r="D194" s="7" t="s">
        <v>126</v>
      </c>
      <c r="E194" s="46">
        <v>48580</v>
      </c>
      <c r="F194" s="32">
        <v>48580</v>
      </c>
      <c r="G194" s="32">
        <v>48580</v>
      </c>
    </row>
    <row r="195" spans="1:7" ht="31.5" x14ac:dyDescent="0.25">
      <c r="A195" s="15">
        <v>1001</v>
      </c>
      <c r="B195" s="6" t="s">
        <v>124</v>
      </c>
      <c r="C195" s="6">
        <v>310</v>
      </c>
      <c r="D195" s="7" t="s">
        <v>127</v>
      </c>
      <c r="E195" s="46">
        <v>48580</v>
      </c>
      <c r="F195" s="32">
        <v>48580</v>
      </c>
      <c r="G195" s="32">
        <v>48580</v>
      </c>
    </row>
    <row r="196" spans="1:7" ht="31.5" x14ac:dyDescent="0.25">
      <c r="A196" s="15">
        <v>1001</v>
      </c>
      <c r="B196" s="6" t="s">
        <v>124</v>
      </c>
      <c r="C196" s="6">
        <v>312</v>
      </c>
      <c r="D196" s="7" t="s">
        <v>128</v>
      </c>
      <c r="E196" s="46">
        <v>48580</v>
      </c>
      <c r="F196" s="32">
        <v>48580</v>
      </c>
      <c r="G196" s="32">
        <v>48580</v>
      </c>
    </row>
    <row r="197" spans="1:7" x14ac:dyDescent="0.25">
      <c r="A197" s="15">
        <v>1003</v>
      </c>
      <c r="B197" s="6"/>
      <c r="C197" s="6"/>
      <c r="D197" s="7" t="s">
        <v>41</v>
      </c>
      <c r="E197" s="46">
        <f>E198</f>
        <v>15000</v>
      </c>
      <c r="F197" s="32">
        <f t="shared" ref="F197:G197" si="44">F198</f>
        <v>15000</v>
      </c>
      <c r="G197" s="32">
        <f t="shared" si="44"/>
        <v>15000</v>
      </c>
    </row>
    <row r="198" spans="1:7" ht="78.75" x14ac:dyDescent="0.25">
      <c r="A198" s="15">
        <v>1003</v>
      </c>
      <c r="B198" s="6">
        <v>1200000000</v>
      </c>
      <c r="C198" s="6"/>
      <c r="D198" s="7" t="s">
        <v>86</v>
      </c>
      <c r="E198" s="46">
        <f>E199</f>
        <v>15000</v>
      </c>
      <c r="F198" s="32">
        <f t="shared" ref="F198:G198" si="45">F199</f>
        <v>15000</v>
      </c>
      <c r="G198" s="32">
        <f t="shared" si="45"/>
        <v>15000</v>
      </c>
    </row>
    <row r="199" spans="1:7" ht="47.25" x14ac:dyDescent="0.25">
      <c r="A199" s="15">
        <v>1003</v>
      </c>
      <c r="B199" s="6">
        <v>1250000000</v>
      </c>
      <c r="C199" s="6"/>
      <c r="D199" s="7" t="s">
        <v>123</v>
      </c>
      <c r="E199" s="46">
        <f>E200</f>
        <v>15000</v>
      </c>
      <c r="F199" s="32">
        <f t="shared" ref="F199:G199" si="46">F200</f>
        <v>15000</v>
      </c>
      <c r="G199" s="32">
        <f t="shared" si="46"/>
        <v>15000</v>
      </c>
    </row>
    <row r="200" spans="1:7" ht="31.5" x14ac:dyDescent="0.25">
      <c r="A200" s="15">
        <v>1003</v>
      </c>
      <c r="B200" s="6" t="s">
        <v>129</v>
      </c>
      <c r="C200" s="6"/>
      <c r="D200" s="7" t="s">
        <v>130</v>
      </c>
      <c r="E200" s="46">
        <v>15000</v>
      </c>
      <c r="F200" s="32">
        <v>15000</v>
      </c>
      <c r="G200" s="32">
        <v>15000</v>
      </c>
    </row>
    <row r="201" spans="1:7" ht="47.25" x14ac:dyDescent="0.25">
      <c r="A201" s="15">
        <v>1003</v>
      </c>
      <c r="B201" s="6" t="s">
        <v>129</v>
      </c>
      <c r="C201" s="6">
        <v>200</v>
      </c>
      <c r="D201" s="7" t="s">
        <v>18</v>
      </c>
      <c r="E201" s="46">
        <v>15000</v>
      </c>
      <c r="F201" s="32">
        <v>15000</v>
      </c>
      <c r="G201" s="32">
        <v>15000</v>
      </c>
    </row>
    <row r="202" spans="1:7" ht="47.25" x14ac:dyDescent="0.25">
      <c r="A202" s="15">
        <v>1003</v>
      </c>
      <c r="B202" s="6" t="s">
        <v>129</v>
      </c>
      <c r="C202" s="6">
        <v>240</v>
      </c>
      <c r="D202" s="7" t="s">
        <v>54</v>
      </c>
      <c r="E202" s="46">
        <v>15000</v>
      </c>
      <c r="F202" s="32">
        <v>15000</v>
      </c>
      <c r="G202" s="32">
        <v>15000</v>
      </c>
    </row>
    <row r="203" spans="1:7" ht="15" customHeight="1" x14ac:dyDescent="0.25">
      <c r="A203" s="15">
        <v>1003</v>
      </c>
      <c r="B203" s="6" t="s">
        <v>129</v>
      </c>
      <c r="C203" s="6">
        <v>244</v>
      </c>
      <c r="D203" s="7" t="s">
        <v>55</v>
      </c>
      <c r="E203" s="46">
        <v>15000</v>
      </c>
      <c r="F203" s="32">
        <v>15000</v>
      </c>
      <c r="G203" s="32">
        <v>15000</v>
      </c>
    </row>
    <row r="204" spans="1:7" s="30" customFormat="1" x14ac:dyDescent="0.25">
      <c r="A204" s="22">
        <v>1100</v>
      </c>
      <c r="B204" s="23"/>
      <c r="C204" s="23"/>
      <c r="D204" s="24" t="s">
        <v>131</v>
      </c>
      <c r="E204" s="45">
        <f t="shared" ref="E204:E209" si="47">E205</f>
        <v>307358.46000000002</v>
      </c>
      <c r="F204" s="45">
        <f t="shared" ref="F204:G204" si="48">F205</f>
        <v>49000</v>
      </c>
      <c r="G204" s="45">
        <f t="shared" si="48"/>
        <v>9000</v>
      </c>
    </row>
    <row r="205" spans="1:7" x14ac:dyDescent="0.25">
      <c r="A205" s="15">
        <v>1101</v>
      </c>
      <c r="B205" s="6"/>
      <c r="C205" s="6"/>
      <c r="D205" s="7" t="s">
        <v>132</v>
      </c>
      <c r="E205" s="46">
        <f t="shared" si="47"/>
        <v>307358.46000000002</v>
      </c>
      <c r="F205" s="32">
        <f t="shared" ref="F205:G207" si="49">F206</f>
        <v>49000</v>
      </c>
      <c r="G205" s="32">
        <f t="shared" si="49"/>
        <v>9000</v>
      </c>
    </row>
    <row r="206" spans="1:7" ht="78.75" x14ac:dyDescent="0.25">
      <c r="A206" s="15">
        <v>1101</v>
      </c>
      <c r="B206" s="6">
        <v>1200000000</v>
      </c>
      <c r="C206" s="6"/>
      <c r="D206" s="7" t="s">
        <v>86</v>
      </c>
      <c r="E206" s="46">
        <f t="shared" si="47"/>
        <v>307358.46000000002</v>
      </c>
      <c r="F206" s="32">
        <f t="shared" si="49"/>
        <v>49000</v>
      </c>
      <c r="G206" s="32">
        <f t="shared" si="49"/>
        <v>9000</v>
      </c>
    </row>
    <row r="207" spans="1:7" ht="78.75" x14ac:dyDescent="0.25">
      <c r="A207" s="15">
        <v>1101</v>
      </c>
      <c r="B207" s="6">
        <v>1240000000</v>
      </c>
      <c r="C207" s="6"/>
      <c r="D207" s="7" t="s">
        <v>133</v>
      </c>
      <c r="E207" s="46">
        <f t="shared" si="47"/>
        <v>307358.46000000002</v>
      </c>
      <c r="F207" s="32">
        <f t="shared" si="49"/>
        <v>49000</v>
      </c>
      <c r="G207" s="32">
        <f t="shared" si="49"/>
        <v>9000</v>
      </c>
    </row>
    <row r="208" spans="1:7" x14ac:dyDescent="0.25">
      <c r="A208" s="15">
        <v>1101</v>
      </c>
      <c r="B208" s="6" t="s">
        <v>134</v>
      </c>
      <c r="C208" s="6"/>
      <c r="D208" s="7" t="s">
        <v>135</v>
      </c>
      <c r="E208" s="46">
        <f t="shared" si="47"/>
        <v>307358.46000000002</v>
      </c>
      <c r="F208" s="32">
        <f t="shared" ref="F208:G209" si="50">F209</f>
        <v>49000</v>
      </c>
      <c r="G208" s="32">
        <f t="shared" si="50"/>
        <v>9000</v>
      </c>
    </row>
    <row r="209" spans="1:7" ht="47.25" x14ac:dyDescent="0.25">
      <c r="A209" s="15">
        <v>1101</v>
      </c>
      <c r="B209" s="6" t="s">
        <v>134</v>
      </c>
      <c r="C209" s="6">
        <v>200</v>
      </c>
      <c r="D209" s="7" t="s">
        <v>18</v>
      </c>
      <c r="E209" s="46">
        <f t="shared" si="47"/>
        <v>307358.46000000002</v>
      </c>
      <c r="F209" s="32">
        <f t="shared" si="50"/>
        <v>49000</v>
      </c>
      <c r="G209" s="32">
        <f t="shared" si="50"/>
        <v>9000</v>
      </c>
    </row>
    <row r="210" spans="1:7" ht="47.25" x14ac:dyDescent="0.25">
      <c r="A210" s="15">
        <v>1101</v>
      </c>
      <c r="B210" s="6" t="s">
        <v>134</v>
      </c>
      <c r="C210" s="6">
        <v>240</v>
      </c>
      <c r="D210" s="7" t="s">
        <v>54</v>
      </c>
      <c r="E210" s="46">
        <f>SUM(E211:E212)</f>
        <v>307358.46000000002</v>
      </c>
      <c r="F210" s="32">
        <f t="shared" ref="F210:G210" si="51">F211+F212</f>
        <v>49000</v>
      </c>
      <c r="G210" s="32">
        <f t="shared" si="51"/>
        <v>9000</v>
      </c>
    </row>
    <row r="211" spans="1:7" x14ac:dyDescent="0.25">
      <c r="A211" s="15">
        <v>1101</v>
      </c>
      <c r="B211" s="6" t="s">
        <v>134</v>
      </c>
      <c r="C211" s="6">
        <v>244</v>
      </c>
      <c r="D211" s="7" t="s">
        <v>55</v>
      </c>
      <c r="E211" s="46">
        <v>217559</v>
      </c>
      <c r="F211" s="32">
        <v>0</v>
      </c>
      <c r="G211" s="32">
        <v>0</v>
      </c>
    </row>
    <row r="212" spans="1:7" x14ac:dyDescent="0.25">
      <c r="A212" s="15" t="s">
        <v>142</v>
      </c>
      <c r="B212" s="6" t="s">
        <v>134</v>
      </c>
      <c r="C212" s="6">
        <v>247</v>
      </c>
      <c r="D212" s="7" t="s">
        <v>81</v>
      </c>
      <c r="E212" s="46">
        <v>89799.46</v>
      </c>
      <c r="F212" s="32">
        <v>49000</v>
      </c>
      <c r="G212" s="32">
        <v>9000</v>
      </c>
    </row>
    <row r="213" spans="1:7" s="30" customFormat="1" ht="63" x14ac:dyDescent="0.25">
      <c r="A213" s="22">
        <v>1400</v>
      </c>
      <c r="B213" s="23"/>
      <c r="C213" s="23"/>
      <c r="D213" s="24" t="s">
        <v>79</v>
      </c>
      <c r="E213" s="45">
        <f>E214</f>
        <v>100000</v>
      </c>
      <c r="F213" s="31">
        <f t="shared" ref="F213:G213" si="52">F214</f>
        <v>0</v>
      </c>
      <c r="G213" s="31">
        <f t="shared" si="52"/>
        <v>0</v>
      </c>
    </row>
    <row r="214" spans="1:7" ht="31.5" x14ac:dyDescent="0.25">
      <c r="A214" s="15">
        <v>1403</v>
      </c>
      <c r="B214" s="6"/>
      <c r="C214" s="6"/>
      <c r="D214" s="7" t="s">
        <v>42</v>
      </c>
      <c r="E214" s="46">
        <v>100000</v>
      </c>
      <c r="F214" s="32">
        <v>0</v>
      </c>
      <c r="G214" s="32">
        <v>0</v>
      </c>
    </row>
    <row r="215" spans="1:7" ht="78.75" x14ac:dyDescent="0.25">
      <c r="A215" s="15">
        <v>1403</v>
      </c>
      <c r="B215" s="6">
        <v>1200000000</v>
      </c>
      <c r="C215" s="6"/>
      <c r="D215" s="7" t="s">
        <v>86</v>
      </c>
      <c r="E215" s="46">
        <v>100000</v>
      </c>
      <c r="F215" s="32">
        <v>0</v>
      </c>
      <c r="G215" s="32">
        <v>0</v>
      </c>
    </row>
    <row r="216" spans="1:7" x14ac:dyDescent="0.25">
      <c r="A216" s="15">
        <v>1403</v>
      </c>
      <c r="B216" s="6">
        <v>1290000000</v>
      </c>
      <c r="C216" s="6"/>
      <c r="D216" s="7" t="s">
        <v>16</v>
      </c>
      <c r="E216" s="46">
        <v>100000</v>
      </c>
      <c r="F216" s="32">
        <v>0</v>
      </c>
      <c r="G216" s="32">
        <v>0</v>
      </c>
    </row>
    <row r="217" spans="1:7" ht="78.75" x14ac:dyDescent="0.25">
      <c r="A217" s="15">
        <v>1403</v>
      </c>
      <c r="B217" s="6" t="s">
        <v>136</v>
      </c>
      <c r="C217" s="6"/>
      <c r="D217" s="7" t="s">
        <v>80</v>
      </c>
      <c r="E217" s="46">
        <v>100000</v>
      </c>
      <c r="F217" s="32">
        <v>0</v>
      </c>
      <c r="G217" s="32">
        <v>0</v>
      </c>
    </row>
    <row r="218" spans="1:7" x14ac:dyDescent="0.25">
      <c r="A218" s="15">
        <v>1403</v>
      </c>
      <c r="B218" s="6" t="s">
        <v>136</v>
      </c>
      <c r="C218" s="6">
        <v>500</v>
      </c>
      <c r="D218" s="7" t="s">
        <v>22</v>
      </c>
      <c r="E218" s="46">
        <v>100000</v>
      </c>
      <c r="F218" s="32">
        <v>0</v>
      </c>
      <c r="G218" s="32">
        <v>0</v>
      </c>
    </row>
    <row r="219" spans="1:7" x14ac:dyDescent="0.25">
      <c r="A219" s="15">
        <v>1403</v>
      </c>
      <c r="B219" s="6" t="s">
        <v>136</v>
      </c>
      <c r="C219" s="6">
        <v>540</v>
      </c>
      <c r="D219" s="7" t="s">
        <v>69</v>
      </c>
      <c r="E219" s="46">
        <v>100000</v>
      </c>
      <c r="F219" s="32">
        <v>0</v>
      </c>
      <c r="G219" s="32">
        <v>0</v>
      </c>
    </row>
  </sheetData>
  <autoFilter ref="A9:G167"/>
  <mergeCells count="18">
    <mergeCell ref="E120:E121"/>
    <mergeCell ref="F120:F121"/>
    <mergeCell ref="G120:G121"/>
    <mergeCell ref="A120:A121"/>
    <mergeCell ref="B120:B121"/>
    <mergeCell ref="C120:C121"/>
    <mergeCell ref="D120:D121"/>
    <mergeCell ref="A1:G1"/>
    <mergeCell ref="A2:G2"/>
    <mergeCell ref="F6:G6"/>
    <mergeCell ref="A3:G3"/>
    <mergeCell ref="A4:G4"/>
    <mergeCell ref="A5:A7"/>
    <mergeCell ref="B5:B7"/>
    <mergeCell ref="C5:C7"/>
    <mergeCell ref="D5:D7"/>
    <mergeCell ref="E5:G5"/>
    <mergeCell ref="E6:E7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9" fitToHeight="1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Пользователь Windows</cp:lastModifiedBy>
  <cp:lastPrinted>2021-10-15T06:41:25Z</cp:lastPrinted>
  <dcterms:created xsi:type="dcterms:W3CDTF">2017-12-13T11:38:57Z</dcterms:created>
  <dcterms:modified xsi:type="dcterms:W3CDTF">2021-10-15T06:41:58Z</dcterms:modified>
</cp:coreProperties>
</file>